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195" yWindow="-30" windowWidth="13380" windowHeight="12915" tabRatio="751" firstSheet="10" activeTab="14"/>
  </bookViews>
  <sheets>
    <sheet name="1.sz.mell." sheetId="1" r:id="rId1"/>
    <sheet name="2.1.sz.mell  " sheetId="78" r:id="rId2"/>
    <sheet name="2.2.sz.mell  " sheetId="79" r:id="rId3"/>
    <sheet name="3. sz. mell" sheetId="92" r:id="rId4"/>
    <sheet name="4.sz.mell " sheetId="93" r:id="rId5"/>
    <sheet name="5.sz.mell" sheetId="94" r:id="rId6"/>
    <sheet name="6. sz. mell" sheetId="88" r:id="rId7"/>
    <sheet name="7.1. sz. mell" sheetId="3" r:id="rId8"/>
    <sheet name="8.sz.mell" sheetId="105" r:id="rId9"/>
    <sheet name="1. tájékoztató tábla" sheetId="100" r:id="rId10"/>
    <sheet name="2.1. tájékoztató tábla" sheetId="106" r:id="rId11"/>
    <sheet name="2.2. tájékoztató tábla" sheetId="107" r:id="rId12"/>
    <sheet name="2.3. tájékoztató tábla" sheetId="108" r:id="rId13"/>
    <sheet name="2.4. tájékoztató tábla" sheetId="109" r:id="rId14"/>
    <sheet name="3. tájékoztató tábla" sheetId="103" r:id="rId15"/>
    <sheet name="Munka1" sheetId="110" r:id="rId16"/>
  </sheets>
  <definedNames>
    <definedName name="_ftn1" localSheetId="12">'2.3. tájékoztató tábla'!$A$27</definedName>
    <definedName name="_ftnref1" localSheetId="12">'2.3. tájékoztató tábla'!$A$18</definedName>
    <definedName name="_xlnm.Print_Titles" localSheetId="10">'2.1. tájékoztató tábla'!$2:$6</definedName>
    <definedName name="_xlnm.Print_Titles" localSheetId="6">'6. sz. mell'!$1:$7</definedName>
    <definedName name="_xlnm.Print_Titles" localSheetId="7">'7.1. sz. mell'!$1:$7</definedName>
  </definedNames>
  <calcPr calcId="125725"/>
</workbook>
</file>

<file path=xl/calcChain.xml><?xml version="1.0" encoding="utf-8"?>
<calcChain xmlns="http://schemas.openxmlformats.org/spreadsheetml/2006/main">
  <c r="A20" i="105"/>
  <c r="J6" i="94"/>
  <c r="C44" i="1"/>
  <c r="D14" i="109"/>
  <c r="D8"/>
  <c r="D38" s="1"/>
  <c r="D18" i="108"/>
  <c r="D14"/>
  <c r="D9"/>
  <c r="D38" s="1"/>
  <c r="C18" i="107"/>
  <c r="C14"/>
  <c r="E66" i="106"/>
  <c r="E63"/>
  <c r="D63"/>
  <c r="C63"/>
  <c r="E59"/>
  <c r="D59"/>
  <c r="C59"/>
  <c r="E54"/>
  <c r="D54"/>
  <c r="C54"/>
  <c r="E45"/>
  <c r="D45"/>
  <c r="C45"/>
  <c r="E40"/>
  <c r="D40"/>
  <c r="C40"/>
  <c r="E35"/>
  <c r="E34"/>
  <c r="D35"/>
  <c r="C35"/>
  <c r="C34" s="1"/>
  <c r="D34"/>
  <c r="E29"/>
  <c r="D29"/>
  <c r="C29"/>
  <c r="E24"/>
  <c r="D24"/>
  <c r="C24"/>
  <c r="E19"/>
  <c r="D19"/>
  <c r="C19"/>
  <c r="E14"/>
  <c r="D51"/>
  <c r="D68" s="1"/>
  <c r="E9"/>
  <c r="C51"/>
  <c r="E8"/>
  <c r="E51" s="1"/>
  <c r="E68" s="1"/>
  <c r="F16" i="105"/>
  <c r="E16"/>
  <c r="D16"/>
  <c r="C16"/>
  <c r="G16"/>
  <c r="G15"/>
  <c r="G14"/>
  <c r="G13"/>
  <c r="G12"/>
  <c r="G11"/>
  <c r="G10"/>
  <c r="D46" i="3"/>
  <c r="E46"/>
  <c r="D52"/>
  <c r="E52"/>
  <c r="D57"/>
  <c r="E57"/>
  <c r="C52"/>
  <c r="C46"/>
  <c r="C57" s="1"/>
  <c r="D9"/>
  <c r="E9"/>
  <c r="D21"/>
  <c r="E21"/>
  <c r="D27"/>
  <c r="E27"/>
  <c r="D31"/>
  <c r="E31"/>
  <c r="D37"/>
  <c r="E37"/>
  <c r="D38"/>
  <c r="E38"/>
  <c r="D42"/>
  <c r="E42"/>
  <c r="C38"/>
  <c r="C31"/>
  <c r="C27"/>
  <c r="C21"/>
  <c r="C9"/>
  <c r="C37" s="1"/>
  <c r="C42" s="1"/>
  <c r="D41" i="88"/>
  <c r="E41"/>
  <c r="D48"/>
  <c r="E48"/>
  <c r="D52"/>
  <c r="E52"/>
  <c r="D53"/>
  <c r="E53"/>
  <c r="D57"/>
  <c r="E57"/>
  <c r="D62"/>
  <c r="E62"/>
  <c r="D70"/>
  <c r="E70"/>
  <c r="D71"/>
  <c r="E71"/>
  <c r="C62"/>
  <c r="C57"/>
  <c r="C53"/>
  <c r="C70" s="1"/>
  <c r="C48"/>
  <c r="C41"/>
  <c r="C52" s="1"/>
  <c r="C71" s="1"/>
  <c r="D10"/>
  <c r="E10"/>
  <c r="D17"/>
  <c r="E17"/>
  <c r="D28"/>
  <c r="E28"/>
  <c r="D29"/>
  <c r="E29"/>
  <c r="D36"/>
  <c r="E36"/>
  <c r="D37"/>
  <c r="E37"/>
  <c r="C29"/>
  <c r="C36"/>
  <c r="C17"/>
  <c r="K6" i="94"/>
  <c r="G14" i="93"/>
  <c r="F14"/>
  <c r="E14"/>
  <c r="D14"/>
  <c r="H13" i="79"/>
  <c r="H26" s="1"/>
  <c r="I13"/>
  <c r="I26" s="1"/>
  <c r="H25"/>
  <c r="I25"/>
  <c r="G25"/>
  <c r="G13"/>
  <c r="G26" s="1"/>
  <c r="D13"/>
  <c r="E13"/>
  <c r="D14"/>
  <c r="E14"/>
  <c r="D20"/>
  <c r="E20"/>
  <c r="D25"/>
  <c r="E25"/>
  <c r="D26"/>
  <c r="E26"/>
  <c r="C20"/>
  <c r="C14"/>
  <c r="C25" s="1"/>
  <c r="C26" s="1"/>
  <c r="G28" s="1"/>
  <c r="C13"/>
  <c r="I4"/>
  <c r="H4"/>
  <c r="G4"/>
  <c r="H24" i="78"/>
  <c r="I24"/>
  <c r="G24"/>
  <c r="H14"/>
  <c r="H25" s="1"/>
  <c r="I14"/>
  <c r="I25" s="1"/>
  <c r="G14"/>
  <c r="G25" s="1"/>
  <c r="D20"/>
  <c r="E20"/>
  <c r="C20"/>
  <c r="D15"/>
  <c r="D24" s="1"/>
  <c r="E15"/>
  <c r="E24" s="1"/>
  <c r="C15"/>
  <c r="C24" s="1"/>
  <c r="D14"/>
  <c r="E14"/>
  <c r="C14"/>
  <c r="I4"/>
  <c r="H4"/>
  <c r="G4"/>
  <c r="D47" i="1"/>
  <c r="E47"/>
  <c r="D68"/>
  <c r="E68"/>
  <c r="D79"/>
  <c r="E79"/>
  <c r="D80"/>
  <c r="E80"/>
  <c r="D84"/>
  <c r="E84"/>
  <c r="D89"/>
  <c r="E89"/>
  <c r="D96"/>
  <c r="E96"/>
  <c r="D97"/>
  <c r="E97"/>
  <c r="C89"/>
  <c r="C84"/>
  <c r="C80"/>
  <c r="C96" s="1"/>
  <c r="C68"/>
  <c r="C47"/>
  <c r="C79" s="1"/>
  <c r="D9"/>
  <c r="E9"/>
  <c r="D15"/>
  <c r="E15"/>
  <c r="D23"/>
  <c r="E23"/>
  <c r="D24"/>
  <c r="E24"/>
  <c r="D29"/>
  <c r="E29"/>
  <c r="D32"/>
  <c r="E32"/>
  <c r="D38"/>
  <c r="D102" s="1"/>
  <c r="E38"/>
  <c r="E102" s="1"/>
  <c r="D39"/>
  <c r="C32"/>
  <c r="C29"/>
  <c r="C24"/>
  <c r="C38" s="1"/>
  <c r="C15"/>
  <c r="C9"/>
  <c r="C23" s="1"/>
  <c r="C6" i="103"/>
  <c r="C12" s="1"/>
  <c r="J17" i="100"/>
  <c r="J16"/>
  <c r="I15"/>
  <c r="H15"/>
  <c r="G15"/>
  <c r="F15"/>
  <c r="J15"/>
  <c r="E15"/>
  <c r="D15"/>
  <c r="J14"/>
  <c r="I13"/>
  <c r="H13"/>
  <c r="G13"/>
  <c r="F13"/>
  <c r="J13"/>
  <c r="E13"/>
  <c r="D13"/>
  <c r="J12"/>
  <c r="I11"/>
  <c r="H11"/>
  <c r="G11"/>
  <c r="F11"/>
  <c r="J11"/>
  <c r="E11"/>
  <c r="D11"/>
  <c r="J10"/>
  <c r="J9"/>
  <c r="I8"/>
  <c r="H8"/>
  <c r="G8"/>
  <c r="F8"/>
  <c r="J8" s="1"/>
  <c r="E8"/>
  <c r="D8"/>
  <c r="J7"/>
  <c r="J6"/>
  <c r="I5"/>
  <c r="I18" s="1"/>
  <c r="H5"/>
  <c r="H18" s="1"/>
  <c r="G5"/>
  <c r="G18" s="1"/>
  <c r="F5"/>
  <c r="J5" s="1"/>
  <c r="J18" s="1"/>
  <c r="E5"/>
  <c r="E18"/>
  <c r="D5"/>
  <c r="D18"/>
  <c r="M33" i="94"/>
  <c r="L33"/>
  <c r="K33"/>
  <c r="K25"/>
  <c r="J25"/>
  <c r="L25"/>
  <c r="I25"/>
  <c r="H25"/>
  <c r="G25"/>
  <c r="F25"/>
  <c r="E25"/>
  <c r="D25"/>
  <c r="C25"/>
  <c r="M25"/>
  <c r="B25"/>
  <c r="M24"/>
  <c r="L24"/>
  <c r="M23"/>
  <c r="L23"/>
  <c r="M22"/>
  <c r="L22"/>
  <c r="M21"/>
  <c r="L21"/>
  <c r="M20"/>
  <c r="L20"/>
  <c r="M19"/>
  <c r="L19"/>
  <c r="M18"/>
  <c r="L18"/>
  <c r="K15"/>
  <c r="L15" s="1"/>
  <c r="J15"/>
  <c r="I15"/>
  <c r="H15"/>
  <c r="G15"/>
  <c r="F15"/>
  <c r="E15"/>
  <c r="D15"/>
  <c r="C15"/>
  <c r="M15"/>
  <c r="B15"/>
  <c r="M14"/>
  <c r="L14"/>
  <c r="M13"/>
  <c r="L13"/>
  <c r="M12"/>
  <c r="L12"/>
  <c r="M11"/>
  <c r="L11"/>
  <c r="M10"/>
  <c r="L10"/>
  <c r="M9"/>
  <c r="L9"/>
  <c r="M8"/>
  <c r="L8"/>
  <c r="G20" i="93"/>
  <c r="F20"/>
  <c r="E20"/>
  <c r="D20"/>
  <c r="B20"/>
  <c r="G19"/>
  <c r="G18"/>
  <c r="G17"/>
  <c r="G16"/>
  <c r="F9"/>
  <c r="E9"/>
  <c r="D9"/>
  <c r="G9"/>
  <c r="B9"/>
  <c r="G8"/>
  <c r="G7"/>
  <c r="G6"/>
  <c r="G5"/>
  <c r="D35" i="92"/>
  <c r="C35"/>
  <c r="B35"/>
  <c r="H26" i="78"/>
  <c r="E27" i="79"/>
  <c r="F18" i="100"/>
  <c r="D27" i="79"/>
  <c r="C27"/>
  <c r="C26" i="78"/>
  <c r="D26"/>
  <c r="G26"/>
  <c r="I27" i="79"/>
  <c r="I26" i="78"/>
  <c r="H27" i="79"/>
  <c r="G27"/>
  <c r="E26" i="78"/>
  <c r="C28" i="88"/>
  <c r="C37" s="1"/>
  <c r="C21" i="107" l="1"/>
  <c r="C68" i="106"/>
  <c r="E25" i="78"/>
  <c r="I27" s="1"/>
  <c r="D25"/>
  <c r="D27" s="1"/>
  <c r="C25"/>
  <c r="C27" s="1"/>
  <c r="E101" i="1"/>
  <c r="D101"/>
  <c r="E28" i="79"/>
  <c r="I28"/>
  <c r="C28"/>
  <c r="C39" i="1"/>
  <c r="C101"/>
  <c r="G27" i="78"/>
  <c r="H27"/>
  <c r="H28" i="79"/>
  <c r="D28"/>
  <c r="C102" i="1"/>
  <c r="C97"/>
  <c r="E39"/>
  <c r="E27" i="78" l="1"/>
</calcChain>
</file>

<file path=xl/sharedStrings.xml><?xml version="1.0" encoding="utf-8"?>
<sst xmlns="http://schemas.openxmlformats.org/spreadsheetml/2006/main" count="1030" uniqueCount="605">
  <si>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</si>
  <si>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</si>
  <si>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</si>
  <si>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</si>
  <si>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</si>
  <si>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</si>
  <si>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</si>
  <si>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</si>
  <si>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</si>
  <si>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</si>
  <si>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</si>
  <si>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</si>
  <si>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</si>
  <si>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</si>
  <si>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</si>
  <si>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</si>
  <si>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</si>
  <si>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</si>
  <si>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</si>
  <si>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</si>
  <si>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</si>
  <si>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</si>
  <si>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</si>
  <si>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</si>
  <si>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</si>
  <si>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</si>
  <si>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</si>
  <si>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</si>
  <si>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</si>
  <si>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</si>
  <si>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</si>
  <si>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</si>
  <si>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Személyi  juttatások</t>
  </si>
  <si>
    <t>Tartalékok</t>
  </si>
  <si>
    <t>Összesen</t>
  </si>
  <si>
    <t>Összesen:</t>
  </si>
  <si>
    <t>01</t>
  </si>
  <si>
    <t>Ezer forintban !</t>
  </si>
  <si>
    <t>Előirányzat-csoport</t>
  </si>
  <si>
    <t>Előirányzat-csoport, kiemelt előirányzat megnevezése</t>
  </si>
  <si>
    <t>száma</t>
  </si>
  <si>
    <t>Bevételek</t>
  </si>
  <si>
    <t>Kiadások</t>
  </si>
  <si>
    <t>Egyéb fejlesztési célú kiadások</t>
  </si>
  <si>
    <t>02</t>
  </si>
  <si>
    <t xml:space="preserve"> Ezer forintban !</t>
  </si>
  <si>
    <t>Megnevezés</t>
  </si>
  <si>
    <t>Személyi juttatások</t>
  </si>
  <si>
    <t>Dologi kiadások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</si>
  <si>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</si>
  <si>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</si>
  <si>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</si>
  <si>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</si>
  <si>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</si>
  <si>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Eredeti előirányzat</t>
  </si>
  <si>
    <t>Sor-
szám</t>
  </si>
  <si>
    <t>............................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</si>
  <si>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</si>
  <si>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</si>
  <si>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</si>
  <si>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</si>
  <si>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3.1.</t>
  </si>
  <si>
    <t>3.2.</t>
  </si>
  <si>
    <t>3.3.</t>
  </si>
  <si>
    <t>4.1.</t>
  </si>
  <si>
    <t>4.2.</t>
  </si>
  <si>
    <t>5.1.</t>
  </si>
  <si>
    <t>5.2.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</si>
  <si>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</si>
  <si>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</si>
  <si>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</si>
  <si>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</si>
  <si>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</si>
  <si>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</si>
  <si>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</si>
  <si>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</si>
  <si>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</si>
  <si>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</si>
  <si>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</si>
  <si>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Kiadások összesen:</t>
  </si>
  <si>
    <t>1.5</t>
  </si>
  <si>
    <t>1.8.</t>
  </si>
  <si>
    <t>1.9.</t>
  </si>
  <si>
    <t>2.6.</t>
  </si>
  <si>
    <t>2.7.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</si>
  <si>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</si>
  <si>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</si>
  <si>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</si>
  <si>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</si>
  <si>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</si>
  <si>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</si>
  <si>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</si>
  <si>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EU-s projekt neve, azonosítója:</t>
  </si>
  <si>
    <t>Támogatott neve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</si>
  <si>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</si>
  <si>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</si>
  <si>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</si>
  <si>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</si>
  <si>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</si>
  <si>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Összesen (1+4+7+9+11)</t>
  </si>
  <si>
    <t>Társfinanszírozás</t>
  </si>
  <si>
    <t>Beruházás feladatonként</t>
  </si>
  <si>
    <t>Felújítás célonként</t>
  </si>
  <si>
    <t>3. sz. táblázat</t>
  </si>
  <si>
    <t>II. Felhalmozási célú bevételek és kiadások mérlege
(Társulási szinten)</t>
  </si>
  <si>
    <t>I. Működési célú bevételek és kiadások mérlege
(Társulási szinten)</t>
  </si>
  <si>
    <t>Költségvetési hiány:</t>
  </si>
  <si>
    <t>Költségvetési többlet:</t>
  </si>
  <si>
    <t>1. sz. táblázat</t>
  </si>
  <si>
    <t>Munkaadókat terhelő járulékok és szociális hozzájárulási adó</t>
  </si>
  <si>
    <t>Egyéb működési célú kiadások</t>
  </si>
  <si>
    <t>Forgatási célú belföldi, külföldi értékpapírok vásárlása</t>
  </si>
  <si>
    <t>2. sz. táblázat</t>
  </si>
  <si>
    <t>Felújítások</t>
  </si>
  <si>
    <t>1.5.</t>
  </si>
  <si>
    <t>Egyéb</t>
  </si>
  <si>
    <t>Módosított előirányzat</t>
  </si>
  <si>
    <t>Teljesítés</t>
  </si>
  <si>
    <t>Kiadási jogcím</t>
  </si>
  <si>
    <t>29.</t>
  </si>
  <si>
    <t>30.</t>
  </si>
  <si>
    <t>Tárgyévi többlet:</t>
  </si>
  <si>
    <t>ÖNKORMÁNYZAT</t>
  </si>
  <si>
    <r>
      <rPr>
        <b/>
        <sz val="12"/>
        <rFont val="Times New Roman CE"/>
        <charset val="238"/>
      </rPr>
      <t>Beruházási kiadások
előirányzatainak és felhasználásának alakulása feladatonként</t>
    </r>
    <r>
      <rPr>
        <sz val="10"/>
        <rFont val="Times New Roman CE"/>
        <charset val="238"/>
      </rPr>
      <t xml:space="preserve"> </t>
    </r>
  </si>
  <si>
    <t>7=(4+6)</t>
  </si>
  <si>
    <t>Felújítási kiadások 
előirányzatainak és felhasználásának alakulása célonként</t>
  </si>
  <si>
    <t>Támogatási szerződés szerinti bevételek, kiadások</t>
  </si>
  <si>
    <t>Eredeti</t>
  </si>
  <si>
    <t>Módosított</t>
  </si>
  <si>
    <t>Évenkénti üteme</t>
  </si>
  <si>
    <t>Összes bevétel,
kiadás</t>
  </si>
  <si>
    <t>12=(10+11)</t>
  </si>
  <si>
    <t>13=(12/3)</t>
  </si>
  <si>
    <t>* Amennyiben több projekt megvalósítása történi egy időben akkor azokat külön-külön, projektenként be kell mutatni!</t>
  </si>
  <si>
    <t>előirányzat</t>
  </si>
  <si>
    <t>Kötelezettség
jogcíme</t>
  </si>
  <si>
    <t>Kötelezettség- 
vállalás 
éve</t>
  </si>
  <si>
    <t>Kötelezettségek a következő években</t>
  </si>
  <si>
    <t>10=(6+…+9)</t>
  </si>
  <si>
    <t>PÉNZESZKÖZÖK VÁLTOZÁSÁNAK LEVEZETÉSE</t>
  </si>
  <si>
    <t>Összeg  ( E Ft )</t>
  </si>
  <si>
    <r>
      <t xml:space="preserve"> </t>
    </r>
    <r>
      <rPr>
        <sz val="10"/>
        <rFont val="Times New Roman CE"/>
        <family val="1"/>
        <charset val="238"/>
      </rPr>
      <t>Bankszámlák egyenlege</t>
    </r>
  </si>
  <si>
    <r>
      <t xml:space="preserve"> </t>
    </r>
    <r>
      <rPr>
        <sz val="10"/>
        <rFont val="Times New Roman CE"/>
        <family val="1"/>
        <charset val="238"/>
      </rPr>
      <t>Pénztárak és betétkönyvek egyenlege</t>
    </r>
  </si>
  <si>
    <t>Bevételek   ( + )</t>
  </si>
  <si>
    <t>Kiadások    ( - )</t>
  </si>
  <si>
    <t>31.</t>
  </si>
  <si>
    <t>6.1.</t>
  </si>
  <si>
    <t>6.2.</t>
  </si>
  <si>
    <t>KÖLTSÉGVETÉSI BEVÉTELEK ÖSSZESEN: (1+…+7)</t>
  </si>
  <si>
    <t>9.1.</t>
  </si>
  <si>
    <t xml:space="preserve">Vállalkozási maradvány igénybevétele </t>
  </si>
  <si>
    <t>9.2.</t>
  </si>
  <si>
    <t xml:space="preserve">Beruházások </t>
  </si>
  <si>
    <t>2.8.</t>
  </si>
  <si>
    <t>Hitelek törlesztése</t>
  </si>
  <si>
    <t>Kölcsön törlesztése</t>
  </si>
  <si>
    <t>Egyéb felhalmozási kiadások</t>
  </si>
  <si>
    <t xml:space="preserve">   Költségvetési maradvány igénybevétele </t>
  </si>
  <si>
    <t xml:space="preserve">   Vállalkozási maradvány igénybevétele </t>
  </si>
  <si>
    <t>Költségvetési maradvány igénybevétele</t>
  </si>
  <si>
    <t>Beruházások</t>
  </si>
  <si>
    <t>Feladat</t>
  </si>
  <si>
    <t>Száma</t>
  </si>
  <si>
    <t>Felhalmozási bevételek</t>
  </si>
  <si>
    <t>2016.</t>
  </si>
  <si>
    <t>Működési célú támogatások államháztartáson belülről (2.1.+…+.2.5.)</t>
  </si>
  <si>
    <t>Felhalmozási célú támogatások államháztartáson belülről (3.1.+…+3.5.)</t>
  </si>
  <si>
    <t>4.3.</t>
  </si>
  <si>
    <t>4.4.</t>
  </si>
  <si>
    <t>5.3.</t>
  </si>
  <si>
    <t>5.4.</t>
  </si>
  <si>
    <t>5.5.</t>
  </si>
  <si>
    <t>Ellátási díjak</t>
  </si>
  <si>
    <t>Általános forgalmi adó visszatérítése</t>
  </si>
  <si>
    <t>Egyéb működési bevételek</t>
  </si>
  <si>
    <t>Immateriális javak értékesítése</t>
  </si>
  <si>
    <t>Ingatlanok értékesítése</t>
  </si>
  <si>
    <t>6.3.</t>
  </si>
  <si>
    <t>Egyéb tárgyi eszközök értékesítése</t>
  </si>
  <si>
    <t>6.4.</t>
  </si>
  <si>
    <t>Részesedések értékesítése</t>
  </si>
  <si>
    <t>Részesedések megszűnéséhez kapcsolódó bevételek</t>
  </si>
  <si>
    <t>Hosszú lejáratú  hitelek, kölcsönök felvétele</t>
  </si>
  <si>
    <t>Likviditási célú  hitelek, kölcsönök felvétele pénzügyi vállalkozástól</t>
  </si>
  <si>
    <t>11.1.</t>
  </si>
  <si>
    <t>11.2.</t>
  </si>
  <si>
    <t>12.1.</t>
  </si>
  <si>
    <t>Előző év költségvetési maradványának igénybevétele</t>
  </si>
  <si>
    <t>12.2.</t>
  </si>
  <si>
    <t>Előző év vállalkozási maradványának igénybevétele</t>
  </si>
  <si>
    <t>Államháztartáson belüli megelőlegezések</t>
  </si>
  <si>
    <t>Államháztartáson belüli megelőlegezések törlesztése</t>
  </si>
  <si>
    <t>Betétek megszüntetése</t>
  </si>
  <si>
    <t>Adóssághoz nem kapcsolódó származékos ügyletek bevételei</t>
  </si>
  <si>
    <t>Társulás működési támogatásai</t>
  </si>
  <si>
    <t>Működési bevételek (4.1.+…+ 4.5.)</t>
  </si>
  <si>
    <t>4.5.</t>
  </si>
  <si>
    <t>Kiszámlázott általános forgalmi adó</t>
  </si>
  <si>
    <t>Kamatbevétel</t>
  </si>
  <si>
    <t>Felhalmozási bevételek (5.1.+…+5.5.)</t>
  </si>
  <si>
    <t>Működési célú átvett pénzeszközök</t>
  </si>
  <si>
    <t>Felhalmozási célú átvett pénzeszközök</t>
  </si>
  <si>
    <t>Hitel-, kölcsönfelvétel államháztartáson kívülről  (9.1.+…+9.3.)</t>
  </si>
  <si>
    <t>Rövid lejáratú  hitelek, kölcsönök felvétele</t>
  </si>
  <si>
    <t>9.3.</t>
  </si>
  <si>
    <t>Belföldi értékpapírok bevételei</t>
  </si>
  <si>
    <t>Maradvány igénybevétele (11.1. + 11.2.)</t>
  </si>
  <si>
    <t>Belföldi finanszírozás bevételei (12.1. + … + 12.3.)</t>
  </si>
  <si>
    <t>12.3.</t>
  </si>
  <si>
    <t>Külföldi finanszírozás bevételei</t>
  </si>
  <si>
    <t>FINANSZÍROZÁSI BEVÉTELEK ÖSSZESEN: (9. + … +14.)</t>
  </si>
  <si>
    <t>BEVÉTELEK ÖSSZESEN: (8.+15.)</t>
  </si>
  <si>
    <t>Dologi  kiadások</t>
  </si>
  <si>
    <t>Ellátottak pénzbeli juttatásai</t>
  </si>
  <si>
    <t>1.10.</t>
  </si>
  <si>
    <t>1.11.</t>
  </si>
  <si>
    <t>1.12.</t>
  </si>
  <si>
    <t>1.13.</t>
  </si>
  <si>
    <t>1.14.</t>
  </si>
  <si>
    <t>1.15.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</si>
  <si>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</si>
  <si>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</si>
  <si>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</si>
  <si>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</si>
  <si>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</si>
  <si>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</si>
  <si>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</si>
  <si>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</si>
  <si>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</si>
  <si>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</si>
  <si>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</si>
  <si>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KÖLTSÉGVETÉSI, FINANSZÍROZÁSI BEVÉTELEK ÉS KIADÁSOK EGYENLEGE</t>
  </si>
  <si>
    <t>Ezer forintban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</si>
  <si>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</si>
  <si>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 xml:space="preserve"> - az 1.5-ből: - Előző évi elszámolásból származó befizetések</t>
  </si>
  <si>
    <t xml:space="preserve">     - Törvényi előíráson alapuló befizetések</t>
  </si>
  <si>
    <t xml:space="preserve">     - Elvonások és befizetések</t>
  </si>
  <si>
    <t xml:space="preserve">     - Garancia és kezességvállalásból kifizetés ÁH-n belülre</t>
  </si>
  <si>
    <t xml:space="preserve">     - Visszatérítendő tám., kölcsönök nyújtása ÁH-n belülre</t>
  </si>
  <si>
    <t xml:space="preserve">     - Visszatérítendő tám., kölcsönök törlesztése ÁH-n belülre</t>
  </si>
  <si>
    <t xml:space="preserve">     - Egyéb működési célú támogatások ÁH-n belülre</t>
  </si>
  <si>
    <t xml:space="preserve">     - Garancia és kezességvállalásból kifizetés ÁH-n kívülre</t>
  </si>
  <si>
    <t xml:space="preserve">     - Visszatérítendő tám., kölcsönök nyújtása ÁH-n kívülre</t>
  </si>
  <si>
    <t xml:space="preserve">     - Árkiegészítések, ártámogatások</t>
  </si>
  <si>
    <t xml:space="preserve">                    - Kamattámogatások</t>
  </si>
  <si>
    <t xml:space="preserve">                    - Egyéb működési célú tám. Államháztartáson kívülre</t>
  </si>
  <si>
    <t>1.18.-ból: - Általános tartalék</t>
  </si>
  <si>
    <t xml:space="preserve">                - Céltartalék</t>
  </si>
  <si>
    <t>1.16.</t>
  </si>
  <si>
    <t>1.17.</t>
  </si>
  <si>
    <t>1.18.</t>
  </si>
  <si>
    <t>1.19.</t>
  </si>
  <si>
    <t>1.20.</t>
  </si>
  <si>
    <t>Felhalmozási költségvetés kiadásai (2.1+2.3+2.5.)</t>
  </si>
  <si>
    <t>2.1.-ból EU-s forrásból megvalósuló beruházás</t>
  </si>
  <si>
    <t>2.3.-ból EU-s forrásból megvalósuló felújítás</t>
  </si>
  <si>
    <t>2.9.</t>
  </si>
  <si>
    <t>2.10.</t>
  </si>
  <si>
    <t>2.5.-ből: -Visszatérítendő tám., kölcsönök nyújtása ÁH-n belülre</t>
  </si>
  <si>
    <t xml:space="preserve">              -Visszatér. tám., kölcsönök törlesztése ÁH-n belülre</t>
  </si>
  <si>
    <t xml:space="preserve">              - Garancia és kezességv. szárm. kifiz. ÁH-n belülre</t>
  </si>
  <si>
    <t xml:space="preserve">              - Garancia és kezességv. szárm. kifiz. ÁH-n kívülre</t>
  </si>
  <si>
    <t xml:space="preserve">              - Egyéb felhalm. célú tám. államháztartáson kívülre</t>
  </si>
  <si>
    <t>KÖLTSÉGVETÉSI KIADÁSOK ÖSSZESEN: (1+2)</t>
  </si>
  <si>
    <t>Hitel-, kölcsöntörlesztés államháztartáson kívülre (4.1.+…+4.3.)</t>
  </si>
  <si>
    <t>Belföldi értékpapírok kiadásai (5.1. + … + 5.4.)</t>
  </si>
  <si>
    <t>Belföldi finanszírozás kiadásai (6.1. + … + 6.4.)</t>
  </si>
  <si>
    <t>Külföldi finanszírozás kiadásai</t>
  </si>
  <si>
    <t>Adóssághoz nem kapcsolódó származékos ügyletek kiadásai</t>
  </si>
  <si>
    <t>FINANSZÍROZÁSI KIADÁSOK ÖSSZESEN: (4.+…+8.)</t>
  </si>
  <si>
    <t>KIADÁSOK ÖSSZESEN: (3.+9.)</t>
  </si>
  <si>
    <t>Költségvetési hiány, többlet ( költségvetési bevételek 8. sor - költségvetési kiadások 3. sor) (+/-)</t>
  </si>
  <si>
    <t>Finanszírozási bevételek, kiadások egyenlege (finanszírozási bevételek 15. sor - finanszírozási kiadások 9. sor) (+/-)</t>
  </si>
  <si>
    <t>Társulások működési támogatása</t>
  </si>
  <si>
    <t>Működési célú támogatások államháztartáson belülről</t>
  </si>
  <si>
    <t>2.-ból EU-s támogatás</t>
  </si>
  <si>
    <t>Közhatalmi bevételek</t>
  </si>
  <si>
    <t>5.ből EU-s támogatás (közvetlen)</t>
  </si>
  <si>
    <t>Költségvetési bevételek összesen (1+2+4+5+7+8):</t>
  </si>
  <si>
    <t>Költségvetési kiadások összesen(1+…+8):</t>
  </si>
  <si>
    <t>Munkaadókat terhelő járulék és szociális hozzájárulási adó</t>
  </si>
  <si>
    <t>Tervezési hiány:</t>
  </si>
  <si>
    <t>Tervezési többlet:</t>
  </si>
  <si>
    <t xml:space="preserve">   Betét visszavonásából származó bevétel </t>
  </si>
  <si>
    <t xml:space="preserve">   Egyéb belső finanszírozási bevételek</t>
  </si>
  <si>
    <t xml:space="preserve">   Likviditási célú hitelek, kölcsönök felvétele</t>
  </si>
  <si>
    <t xml:space="preserve">   Értékpapírok bevételei</t>
  </si>
  <si>
    <t>Hiány belső finanszírozásának bevételei (11.+…+14.)</t>
  </si>
  <si>
    <t xml:space="preserve">Hiány külső finanszírozásának bevételei (16.+…+17.) </t>
  </si>
  <si>
    <t>Működési célú finanszírozási bevételek összesen (10+15+18):</t>
  </si>
  <si>
    <t>BEVÉTELEK ÖSSZESEN (9+19)</t>
  </si>
  <si>
    <t>Értékpapír vásárlása, visszavásárlása</t>
  </si>
  <si>
    <t>Likviditási célú hitelek törlesztése</t>
  </si>
  <si>
    <t>Rövid lejáratú hitelek törlesztése</t>
  </si>
  <si>
    <t>Hosszú lejáratú hitelek törlesztése</t>
  </si>
  <si>
    <t>Betét elhelyezése</t>
  </si>
  <si>
    <t>Működési célú finanszírozási kiadások összesen (10+…+.18)</t>
  </si>
  <si>
    <t>KIADÁSOK ÖSSZESEN (9+19)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</si>
  <si>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</si>
  <si>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</si>
  <si>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</si>
  <si>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</si>
  <si>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</si>
  <si>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1.-ből EU-s forrásból megvalósuló beruházás</t>
  </si>
  <si>
    <t>3.-ból EU-s forrásból megvalósuló felújítás</t>
  </si>
  <si>
    <t xml:space="preserve">Betét visszavonásából származó bevétel </t>
  </si>
  <si>
    <t>Értékpapír értékesítése</t>
  </si>
  <si>
    <t>Egyéb belső finanszírozási bevételek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</si>
  <si>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</si>
  <si>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</si>
  <si>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</si>
  <si>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</si>
  <si>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Befektetési célú belföldi, külföldi értékpapírok vásárlása</t>
  </si>
  <si>
    <t>Pénzügyi lízing kiadásai</t>
  </si>
  <si>
    <t>Hiány belső finanszírozás bevételei ( 10+…+14)</t>
  </si>
  <si>
    <t>Hiány külső finanszírozásának bevételei (16+…+19 )</t>
  </si>
  <si>
    <t>Bevételek összesen: (8+20)</t>
  </si>
  <si>
    <t>Költségvetési bevételek összesen(1+3+4+6+7):</t>
  </si>
  <si>
    <t>Költségvetési kiadások összesen(1+3+5+…+7):</t>
  </si>
  <si>
    <t>Kiadások összesen: (8+20)</t>
  </si>
  <si>
    <t>Felhalmozási célú finanszírozási kiadások (9+...+19)</t>
  </si>
  <si>
    <t>Felhalmozási célú finanszírozási bevételek (9+15)</t>
  </si>
  <si>
    <t>Társulások működési támogatásai</t>
  </si>
  <si>
    <t>Elvonások és befizetések bevételei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</si>
  <si>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</si>
  <si>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</si>
  <si>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</si>
  <si>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 xml:space="preserve">Egyéb működési célú támogatások bevételei </t>
  </si>
  <si>
    <t>2.5.-ből EU-s támogatás</t>
  </si>
  <si>
    <t>Felhalmozási célú önkormányzati támogatások</t>
  </si>
  <si>
    <t>Felhalmozási célú garancia- és kezességvállalásból megtérülések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</si>
  <si>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</si>
  <si>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</si>
  <si>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</si>
  <si>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</si>
  <si>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</si>
  <si>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</si>
  <si>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</si>
  <si>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Készletértékesítés ellenértéke</t>
  </si>
  <si>
    <t>Szolgáltatások ellenértéke</t>
  </si>
  <si>
    <t>Közvetített szolgáltatások értéke</t>
  </si>
  <si>
    <t>Tulajdonosi bevételek</t>
  </si>
  <si>
    <t>Kamatbevételek</t>
  </si>
  <si>
    <t>Egyéb pénzügyi műveletek bevételei</t>
  </si>
  <si>
    <t>6.5.</t>
  </si>
  <si>
    <t>Irányító szervi támogatás folyósítása (intézményfinanszírozás)</t>
  </si>
  <si>
    <t>Működési bevételek</t>
  </si>
  <si>
    <t xml:space="preserve">Felhalmozási bevételek </t>
  </si>
  <si>
    <t xml:space="preserve">Felhalmozási célú átvett pénzeszközök </t>
  </si>
  <si>
    <t>Finanszírozási bevételek (9.1+…+9.5)</t>
  </si>
  <si>
    <t>9.4.</t>
  </si>
  <si>
    <t>9.5.</t>
  </si>
  <si>
    <t>Hitel-, kölcsön felvétele államháztartáson kívülről</t>
  </si>
  <si>
    <t>Értékpapírok beváltása, értékesítése</t>
  </si>
  <si>
    <t>Előző évi költségvetési maradvány igénybevétele</t>
  </si>
  <si>
    <t>Előző évi vállalkozási maradvány igénybevétele</t>
  </si>
  <si>
    <t>FINANSZÍROZÁSI BEVÉTELEK ÖSSZESEN: (9.+10.)</t>
  </si>
  <si>
    <t>BEVÉTELEK ÖSSZESEN: (8.+11.)</t>
  </si>
  <si>
    <r>
      <t xml:space="preserve">   Működési költségvetés kiadásai </t>
    </r>
    <r>
      <rPr>
        <sz val="8"/>
        <rFont val="Times New Roman CE"/>
        <charset val="238"/>
      </rPr>
      <t>(1.1+…+1.6.)</t>
    </r>
  </si>
  <si>
    <r>
      <t xml:space="preserve">   Felhalmozási költségvetés kiadásai </t>
    </r>
    <r>
      <rPr>
        <sz val="8"/>
        <rFont val="Times New Roman CE"/>
        <charset val="238"/>
      </rPr>
      <t>(2.1.+…+2.3.)</t>
    </r>
  </si>
  <si>
    <t>KÖLTSÉGVETÉSI KIADÁSOK ÖSSZESEN (1.+2.)</t>
  </si>
  <si>
    <t>Belföldi finanszírozás kiadásai (6.1. + … + 6.5.)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</si>
  <si>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</si>
  <si>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</si>
  <si>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</si>
  <si>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</si>
  <si>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</si>
  <si>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</si>
  <si>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</si>
  <si>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 xml:space="preserve">Pénzeszközök betétként elhelyezése 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</si>
  <si>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</si>
  <si>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</si>
  <si>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</si>
  <si>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</si>
  <si>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- 2.3-ból EU-s támogatás</t>
  </si>
  <si>
    <t>Felhalmozási célú támogatások államháztartáson belülről (4.1.+4.2.)</t>
  </si>
  <si>
    <t>Egyéb felhalmozási célú támogatások bevételei államháztartáson belülről</t>
  </si>
  <si>
    <t>- 4.2-ből EU-s támogatás</t>
  </si>
  <si>
    <t>Felhalmozási bevételek (5.1.+…+5.3.)</t>
  </si>
  <si>
    <t>KÖLTSÉGVETÉSI BEVÉTELEK ÖSSZESEN: (1.+…+7.)</t>
  </si>
  <si>
    <t>Finanszírozási bevételek (9.1.+…+9.3.)</t>
  </si>
  <si>
    <t>Vállalkozási maradvány igénybevétele</t>
  </si>
  <si>
    <t>BEVÉTELEK ÖSSZESEN: (8.+9.)</t>
  </si>
  <si>
    <t>Működési költségvetés kiadásai (1.1+…+1.5.)</t>
  </si>
  <si>
    <t>Felhalmozási költségvetés kiadásai (2.1.+…+2.3.)</t>
  </si>
  <si>
    <t xml:space="preserve"> - 2.3-ból EU-s forrásból tám. megvalósuló programok, projektek kiadásai</t>
  </si>
  <si>
    <t>KIADÁSOK ÖSSZESEN: (1.+2.)</t>
  </si>
  <si>
    <t>Működési bevételek (1.1.+…+1.11.)</t>
  </si>
  <si>
    <t>Biztosító által fizetett kártérítés</t>
  </si>
  <si>
    <t>Irányító szervi (társulási) támogatás (intézményfinanszírozás)</t>
  </si>
  <si>
    <t>Adatszolgáltatás 
az elismert tartozásállományról</t>
  </si>
  <si>
    <t>Költségvetési szerv neve: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</si>
  <si>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</si>
  <si>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</si>
  <si>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</si>
  <si>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</si>
  <si>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</si>
  <si>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</si>
  <si>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</si>
  <si>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</si>
  <si>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</si>
  <si>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Egyéb tartozásállomány</t>
  </si>
  <si>
    <t>költségvetési szerv vezetője</t>
  </si>
  <si>
    <t>2017.</t>
  </si>
  <si>
    <t>Adatok: ezer forintban!</t>
  </si>
  <si>
    <t>ESZKÖZÖK</t>
  </si>
  <si>
    <t>Sorszám</t>
  </si>
  <si>
    <t>Bruttó</t>
  </si>
  <si>
    <t xml:space="preserve">Könyv szerinti </t>
  </si>
  <si>
    <t xml:space="preserve">Becsült </t>
  </si>
  <si>
    <t>állományi érték</t>
  </si>
  <si>
    <t xml:space="preserve">A </t>
  </si>
  <si>
    <t>B</t>
  </si>
  <si>
    <t>C</t>
  </si>
  <si>
    <t>D</t>
  </si>
  <si>
    <t>E</t>
  </si>
  <si>
    <t xml:space="preserve"> I. Immateriális javak </t>
  </si>
  <si>
    <t>01.</t>
  </si>
  <si>
    <t>II. Tárgyi eszközök (03+08+13+18+23)</t>
  </si>
  <si>
    <t>02.</t>
  </si>
  <si>
    <t>1. Ingatlanok és kapcsolódó vagyoni értékű jogok   (04+05+06+07)</t>
  </si>
  <si>
    <t>03.</t>
  </si>
  <si>
    <t>1.1. Forgalomképtelen ingatlanok és kapcsolódó vagyoni értékű jogok</t>
  </si>
  <si>
    <t>04.</t>
  </si>
  <si>
    <t>1.2. Nemzetgazdasági szempontból kiemelt jelentőségű ingatlanok és kapcsolódó 
       vagyoni értékű jogok</t>
  </si>
  <si>
    <t>05.</t>
  </si>
  <si>
    <t>1.3. Korlátozottan forgalomképes ingatlanok és kapcsolódó vagyoni értékű jogok</t>
  </si>
  <si>
    <t>06.</t>
  </si>
  <si>
    <t>1.4. Üzleti ingatlanok és kapcsolódó vagyoni értékű jogok</t>
  </si>
  <si>
    <t>07.</t>
  </si>
  <si>
    <t>2. Gépek, berendezések, felszerelések, járművek (09+10+11+12)</t>
  </si>
  <si>
    <t>08.</t>
  </si>
  <si>
    <t>2.1. Forgalomképtelen gépek, berendezések, felszerelések, járművek</t>
  </si>
  <si>
    <t>09.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</si>
  <si>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</si>
  <si>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</si>
  <si>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</si>
  <si>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</si>
  <si>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</si>
  <si>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</si>
  <si>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</si>
  <si>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</si>
  <si>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</si>
  <si>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</si>
  <si>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</si>
  <si>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</si>
  <si>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</si>
  <si>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</si>
  <si>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</si>
  <si>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</si>
  <si>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</si>
  <si>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</si>
  <si>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</si>
  <si>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</si>
  <si>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</si>
  <si>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</si>
  <si>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</si>
  <si>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32.</t>
  </si>
  <si>
    <t>1.4. Üzleti tartós részesedések</t>
  </si>
  <si>
    <t>33.</t>
  </si>
  <si>
    <t>2. Tartós hitelviszonyt megtestesítő értékpapírok (35+36+37+38)</t>
  </si>
  <si>
    <t>34.</t>
  </si>
  <si>
    <t>2.1. Forgalomképtelen tartós hitelviszonyt megtestesítő értékpapírok</t>
  </si>
  <si>
    <t>35.</t>
  </si>
  <si>
    <t>2.2. Nemzetgazdasági szempontból kiemelt jelentőségű tartós hitelviszonyt 
       megtestesítő értékpapírok</t>
  </si>
  <si>
    <t>36.</t>
  </si>
  <si>
    <t>2.3. Korlátozottan forgalomképes tartós hitelviszonyt megtestesítő értékpapírok</t>
  </si>
  <si>
    <t>37.</t>
  </si>
  <si>
    <t>2.4. Üzleti tartós hitelviszonyt megtestesítő értékpapírok</t>
  </si>
  <si>
    <t>38.</t>
  </si>
  <si>
    <t>3. Befektetett pénzügyi eszközök értékhelyesbítése (40+41+42+43)</t>
  </si>
  <si>
    <t>39.</t>
  </si>
  <si>
    <t>3.1. Forgalomképtelen befektetett pénzügyi eszközök értékhelyesbítése</t>
  </si>
  <si>
    <t>40.</t>
  </si>
  <si>
    <t>3.2. Nemzetgazdasági szempontból kiemelt jelentőségű befektetett pénzügyi 
       eszközök értékhelyesbítése</t>
  </si>
  <si>
    <t>41.</t>
  </si>
  <si>
    <t>3.3. Korlátozottan forgalomképes befektetett pénzügyi eszközök értékhelyesbítése</t>
  </si>
  <si>
    <t>42.</t>
  </si>
  <si>
    <t>3.4. Üzleti befektetett pénzügyi eszközök értékhelyesbítése</t>
  </si>
  <si>
    <t>43.</t>
  </si>
  <si>
    <t>IV. Koncesszióba, vagyonkezelésbe adott eszközök</t>
  </si>
  <si>
    <t>44.</t>
  </si>
  <si>
    <t>A) NEMZETI VAGYONBA TARTOZÓ BEFEKTETETT ESZKÖZÖK 
     (01+02+28+44)</t>
  </si>
  <si>
    <t>45.</t>
  </si>
  <si>
    <t>I. Készletek</t>
  </si>
  <si>
    <t>46.</t>
  </si>
  <si>
    <t>II. Értékpapírok</t>
  </si>
  <si>
    <t>47.</t>
  </si>
  <si>
    <t>B) NEMZETI VAGYONBA TARTOZÓ FORGÓESZKÖZÖK (46+47)</t>
  </si>
  <si>
    <t>48.</t>
  </si>
  <si>
    <t>I. Lekötött bankbetétek</t>
  </si>
  <si>
    <t>49.</t>
  </si>
  <si>
    <t>II. Pénztárak, csekkek, betétkönyvek</t>
  </si>
  <si>
    <t>50.</t>
  </si>
  <si>
    <t>III. Forintszámlák</t>
  </si>
  <si>
    <t>51.</t>
  </si>
  <si>
    <t>IV. Devizaszámlák</t>
  </si>
  <si>
    <t>52.</t>
  </si>
  <si>
    <t>C) PÉNZESZKÖZÖK (49+50+51+52)</t>
  </si>
  <si>
    <t>53.</t>
  </si>
  <si>
    <t>I. Költségvetési évben esedékes követelések</t>
  </si>
  <si>
    <t>54.</t>
  </si>
  <si>
    <t>II. Költségvetési évet követően esedékes követelések</t>
  </si>
  <si>
    <t>55.</t>
  </si>
  <si>
    <t>III. Követelés jellegű sajátos elszámolások</t>
  </si>
  <si>
    <t>56.</t>
  </si>
  <si>
    <t>D) KÖVETELÉSEK (54+55+56)</t>
  </si>
  <si>
    <t>57.</t>
  </si>
  <si>
    <t>I. December havi illetmények, munkabérek elszámolása</t>
  </si>
  <si>
    <t>58.</t>
  </si>
  <si>
    <t>II. Utalványok, bérletek és más hasonló, készpénz-helyettesítő fizetési 
     eszköznek nem minősülő eszközök elszámolásai</t>
  </si>
  <si>
    <t>59.</t>
  </si>
  <si>
    <t>E) EGYÉB SAJÁTOS ESZKÖZOLDALI ELSZÁMOLÁSOK (58+59)</t>
  </si>
  <si>
    <t>60.</t>
  </si>
  <si>
    <t>F) AKTÍV IDŐBELI ELHATÁROLÁSOK</t>
  </si>
  <si>
    <t>61.</t>
  </si>
  <si>
    <t>ESZKÖZÖK ÖSSZESEN  (45+48+53+57+60+61)</t>
  </si>
  <si>
    <t>62.</t>
  </si>
  <si>
    <t>VAGYONKIMUTATÁS
a könyvviteli mérlegben értékkel szereplő forrásokról</t>
  </si>
  <si>
    <t>FORRÁSOK</t>
  </si>
  <si>
    <t>állományi 
érték</t>
  </si>
  <si>
    <t>A</t>
  </si>
  <si>
    <t>I. Nemzeti vagyon induláskori értéke</t>
  </si>
  <si>
    <t>II. Nemzeti vagyon változásai</t>
  </si>
  <si>
    <t>III. Egyéb eszközök induláskori értéke és változásai</t>
  </si>
  <si>
    <t>IV. Felhalmozott eredmény</t>
  </si>
  <si>
    <t>V. Eszközök értékhelyesbítésének forrása</t>
  </si>
  <si>
    <t>VI. Mérleg szerinti eredmény</t>
  </si>
  <si>
    <t>G) SAJÁT TŐKE (01+….+06)</t>
  </si>
  <si>
    <t>I. Költségvetési évben esedékes kötelezettségek</t>
  </si>
  <si>
    <t>II. Költségvetési évet követően esedékes kötelezettségek</t>
  </si>
  <si>
    <t>III. Kötelezettség jellegű sajátos elszámolások</t>
  </si>
  <si>
    <t>H) KÖTELEZETTSÉGEK (08+09+10)</t>
  </si>
  <si>
    <t>I) KINCSTÁRI SZÁMLAVEZETÉSSEL KAPCSOLATOS ELSZÁMOLÁSOK</t>
  </si>
  <si>
    <t>J) PASSZÍV IDŐBELI ELHATÁROLÁSOK</t>
  </si>
  <si>
    <t>FORRÁSOK ÖSSZESEN  (07+11+12+13)</t>
  </si>
  <si>
    <t>Mennyiség
(db)</t>
  </si>
  <si>
    <t>Értéke
(E Ft)</t>
  </si>
  <si>
    <t>„0”-ra leírt eszközök</t>
  </si>
  <si>
    <t>Használatban lévő kisértékű immateriális javak</t>
  </si>
  <si>
    <t>Használatban lévő kisértékű tárgyi eszközök</t>
  </si>
  <si>
    <t>Készletek</t>
  </si>
  <si>
    <t>01 számlacsoportban nyilvántartott befektetett eszközök (6+…+9)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</si>
  <si>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</si>
  <si>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</si>
  <si>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</si>
  <si>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</si>
  <si>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02 számlacsoportban nyilvántartott készletek (11+…+13)</t>
  </si>
  <si>
    <t> Bérbe vett készletek</t>
  </si>
  <si>
    <t> Letétbe bizományba átvett készletek</t>
  </si>
  <si>
    <t> Intervenciós készletek</t>
  </si>
  <si>
    <t>Gyűjtemény, régészeti lelet* (15+…+17)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</si>
  <si>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</si>
  <si>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</si>
  <si>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</si>
  <si>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</si>
  <si>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Összesen (1+…+4)+5+10+14+(18+…+31):</t>
  </si>
  <si>
    <t>* Nvt. 1. § (2) bekezdés g) és h) pontja szerinti kulturális javak és régészeti eszközök</t>
  </si>
  <si>
    <t>Nyilvántartott függő követelések, kötelezettségek
(db)</t>
  </si>
  <si>
    <t>Támogatási célú előlegekkel kapcsolatos elszámolási követelések</t>
  </si>
  <si>
    <t>Egyéb függő követelések</t>
  </si>
  <si>
    <t>Biztos (jövőbeni) követelések</t>
  </si>
  <si>
    <t>Függő és biztos (jövőbeni) követelések (1+…+3)</t>
  </si>
  <si>
    <t>Kezességgel-, garanciavállalással kapcsolatos függő kötelezettségek</t>
  </si>
  <si>
    <t>Peres ügyekkel kapcsolatos függő kötelezettségek</t>
  </si>
  <si>
    <t>El nem ismert tartozások</t>
  </si>
  <si>
    <t>Támogatási célú előlegekkel kapcsolatos elszámolási kötelezettségek</t>
  </si>
  <si>
    <t>Egyéb függő kötelezettségek</t>
  </si>
  <si>
    <t>Függő kötelezettségek (5+…+9)</t>
  </si>
  <si>
    <t>Összesen (4+10)+(11+…+33):</t>
  </si>
  <si>
    <t>2015. évi</t>
  </si>
  <si>
    <t>2014. évi tény</t>
  </si>
  <si>
    <t>2015. évi mód. ei.</t>
  </si>
  <si>
    <t>2015. évi teljesítés</t>
  </si>
  <si>
    <t>Felhasználás
2014. dec.31-ig</t>
  </si>
  <si>
    <t>2015. évi módosított ei.</t>
  </si>
  <si>
    <t xml:space="preserve">
2015. évi 
teljesítés
</t>
  </si>
  <si>
    <t xml:space="preserve">
Összes teljesítés 2015. dec. 31-ig
</t>
  </si>
  <si>
    <t>2015. előtt</t>
  </si>
  <si>
    <t>2015. után</t>
  </si>
  <si>
    <t>Teljesítés %-a 
2015. dec. 31-ig</t>
  </si>
  <si>
    <t>Társuláson kívüli EU-s projekthez történő hozzájárulás 2015. évi előirányzata és teljesítése</t>
  </si>
  <si>
    <t>2015. előtti teljesítés</t>
  </si>
  <si>
    <t>2015.
 évi teljesítés</t>
  </si>
  <si>
    <t>2018.</t>
  </si>
  <si>
    <t>2018. 
után</t>
  </si>
  <si>
    <t>VAGYONKIMUTATÁS
a könyvviteli mérlegben értékkel szereplő eszközökről
2015.</t>
  </si>
  <si>
    <t>2015. év</t>
  </si>
  <si>
    <t>VAGYONKIMUTATÁS
az érték nélkül nyilvántartott eszközökről
2015. év</t>
  </si>
  <si>
    <t>VAGYONKIMUTATÁS
a függő követelésekről éa kötelezettségekről, a biztos (jövőbeni) követelésekről
2015.</t>
  </si>
  <si>
    <r>
      <t>Pénzkészlet 2015. január 1-jén
e</t>
    </r>
    <r>
      <rPr>
        <i/>
        <sz val="10"/>
        <rFont val="Times New Roman CE"/>
        <charset val="238"/>
      </rPr>
      <t>bből:</t>
    </r>
  </si>
  <si>
    <r>
      <t>Záró pénzkészlet 2015. december 31-én
e</t>
    </r>
    <r>
      <rPr>
        <i/>
        <sz val="10"/>
        <rFont val="Times New Roman CE"/>
        <charset val="238"/>
      </rPr>
      <t>bből:</t>
    </r>
  </si>
  <si>
    <t>Egyéb korrekciós tételek (+,-)</t>
  </si>
  <si>
    <r>
      <rPr>
        <b/>
        <sz val="11"/>
        <rFont val="Times New Roman CE"/>
        <charset val="238"/>
      </rPr>
      <t>A Társulás tagjainak hozzájárulása a Kistérségi Társulás 
 működési kiadásaihoz</t>
    </r>
    <r>
      <rPr>
        <sz val="10"/>
        <rFont val="Times New Roman CE"/>
        <charset val="238"/>
      </rPr>
      <t xml:space="preserve">
</t>
    </r>
  </si>
  <si>
    <t>Éves tényleges állományi  létszám  (fő)</t>
  </si>
  <si>
    <t>Közfoglalkoztatottak tényleges állományi létszáma (fő)</t>
  </si>
  <si>
    <t>2015. évi előirányzat</t>
  </si>
  <si>
    <t>Dáka, Nyárád, Pápadereske, Pápasalamon Óvoda Fenntartó Társulás</t>
  </si>
  <si>
    <t>Dáka Székhelyű Közös Fenntartású Napköziotthonos Óvoda</t>
  </si>
  <si>
    <t>11748045-16880289</t>
  </si>
  <si>
    <t>2.1. melléklet a 6/2016. (V.9.) társulási tanács határozatához</t>
  </si>
  <si>
    <t>2.2. melléklet a 6/2016. (V.9.) társulási tanács határozatához</t>
  </si>
  <si>
    <t>6. melléklet a 6/2016. (V.9.) társulási tanács határozatához</t>
  </si>
  <si>
    <t>7.1. melléklet a 6/2016. (V.9.) társulási tanács határozatához</t>
  </si>
  <si>
    <t>3. tájékoztató tábla a 6/2016. (V.9.) társulási tanács határozatához</t>
  </si>
</sst>
</file>

<file path=xl/styles.xml><?xml version="1.0" encoding="utf-8"?>
<styleSheet xmlns="http://schemas.openxmlformats.org/spreadsheetml/2006/main">
  <numFmts count="7">
    <numFmt numFmtId="43" formatCode="_-* #,##0.00\ _F_t_-;\-* #,##0.00\ _F_t_-;_-* &quot;-&quot;??\ _F_t_-;_-@_-"/>
    <numFmt numFmtId="164" formatCode="#,###"/>
    <numFmt numFmtId="165" formatCode="#,##0.0"/>
    <numFmt numFmtId="166" formatCode="00"/>
    <numFmt numFmtId="167" formatCode="#,###__"/>
    <numFmt numFmtId="168" formatCode="#,###__;\-#,###__"/>
    <numFmt numFmtId="169" formatCode="#,###\ _F_t;\-#,###\ _F_t"/>
  </numFmts>
  <fonts count="53">
    <font>
      <sz val="10"/>
      <name val="Times New Roman CE"/>
      <charset val="238"/>
    </font>
    <font>
      <sz val="10"/>
      <name val="Times New Roman CE"/>
      <charset val="238"/>
    </font>
    <font>
      <b/>
      <i/>
      <sz val="12"/>
      <name val="Times New Roman CE"/>
      <family val="1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i/>
      <sz val="10"/>
      <name val="Times New Roman CE"/>
      <charset val="238"/>
    </font>
    <font>
      <sz val="10"/>
      <name val="Times New Roman CE"/>
      <charset val="238"/>
    </font>
    <font>
      <b/>
      <i/>
      <sz val="9"/>
      <name val="Times New Roman CE"/>
      <charset val="238"/>
    </font>
    <font>
      <b/>
      <i/>
      <sz val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name val="Times New Roman CE"/>
      <charset val="238"/>
    </font>
    <font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0"/>
      <name val="Wingdings"/>
      <charset val="2"/>
    </font>
    <font>
      <sz val="9"/>
      <name val="Times New Roman CE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 CE"/>
      <family val="1"/>
      <charset val="238"/>
    </font>
    <font>
      <i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Times New Roman CE"/>
      <family val="1"/>
      <charset val="238"/>
    </font>
    <font>
      <b/>
      <sz val="8"/>
      <name val="Times New Roman"/>
      <family val="1"/>
    </font>
    <font>
      <b/>
      <i/>
      <sz val="8"/>
      <name val="Times New Roman"/>
      <family val="1"/>
    </font>
    <font>
      <b/>
      <sz val="12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7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8" fillId="0" borderId="0"/>
    <xf numFmtId="0" fontId="39" fillId="0" borderId="0"/>
    <xf numFmtId="9" fontId="28" fillId="0" borderId="0" applyFont="0" applyFill="0" applyBorder="0" applyAlignment="0" applyProtection="0"/>
  </cellStyleXfs>
  <cellXfs count="657">
    <xf numFmtId="0" fontId="0" fillId="0" borderId="0" xfId="0"/>
    <xf numFmtId="164" fontId="8" fillId="0" borderId="0" xfId="6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8" fillId="0" borderId="0" xfId="6" applyFont="1" applyFill="1" applyBorder="1" applyAlignment="1" applyProtection="1">
      <alignment horizontal="center" vertical="center" wrapText="1"/>
    </xf>
    <xf numFmtId="0" fontId="8" fillId="0" borderId="0" xfId="6" applyFont="1" applyFill="1" applyBorder="1" applyAlignment="1" applyProtection="1">
      <alignment vertical="center" wrapText="1"/>
    </xf>
    <xf numFmtId="164" fontId="8" fillId="0" borderId="1" xfId="6" applyNumberFormat="1" applyFont="1" applyFill="1" applyBorder="1" applyAlignment="1" applyProtection="1">
      <alignment horizontal="centerContinuous" vertical="center"/>
    </xf>
    <xf numFmtId="0" fontId="17" fillId="0" borderId="2" xfId="6" applyFont="1" applyFill="1" applyBorder="1" applyAlignment="1" applyProtection="1">
      <alignment horizontal="left" vertical="center" wrapText="1" indent="1"/>
    </xf>
    <xf numFmtId="0" fontId="17" fillId="0" borderId="3" xfId="6" applyFont="1" applyFill="1" applyBorder="1" applyAlignment="1" applyProtection="1">
      <alignment horizontal="left" vertical="center" wrapText="1" indent="1"/>
    </xf>
    <xf numFmtId="49" fontId="17" fillId="0" borderId="4" xfId="6" applyNumberFormat="1" applyFont="1" applyFill="1" applyBorder="1" applyAlignment="1" applyProtection="1">
      <alignment horizontal="left" vertical="center" wrapText="1" indent="1"/>
    </xf>
    <xf numFmtId="49" fontId="17" fillId="0" borderId="5" xfId="6" applyNumberFormat="1" applyFont="1" applyFill="1" applyBorder="1" applyAlignment="1" applyProtection="1">
      <alignment horizontal="left" vertical="center" wrapText="1" indent="1"/>
    </xf>
    <xf numFmtId="49" fontId="17" fillId="0" borderId="6" xfId="6" applyNumberFormat="1" applyFont="1" applyFill="1" applyBorder="1" applyAlignment="1" applyProtection="1">
      <alignment horizontal="left" vertical="center" wrapText="1" indent="1"/>
    </xf>
    <xf numFmtId="49" fontId="17" fillId="0" borderId="7" xfId="6" applyNumberFormat="1" applyFont="1" applyFill="1" applyBorder="1" applyAlignment="1" applyProtection="1">
      <alignment horizontal="left" vertical="center" wrapText="1" indent="1"/>
    </xf>
    <xf numFmtId="0" fontId="16" fillId="0" borderId="8" xfId="6" applyFont="1" applyFill="1" applyBorder="1" applyAlignment="1" applyProtection="1">
      <alignment horizontal="left" vertical="center" wrapText="1" indent="1"/>
    </xf>
    <xf numFmtId="0" fontId="16" fillId="0" borderId="9" xfId="6" applyFont="1" applyFill="1" applyBorder="1" applyAlignment="1" applyProtection="1">
      <alignment horizontal="left" vertical="center" wrapText="1" indent="1"/>
    </xf>
    <xf numFmtId="164" fontId="17" fillId="0" borderId="2" xfId="0" applyNumberFormat="1" applyFont="1" applyFill="1" applyBorder="1" applyAlignment="1" applyProtection="1">
      <alignment vertical="center" wrapText="1"/>
      <protection locked="0"/>
    </xf>
    <xf numFmtId="164" fontId="17" fillId="0" borderId="13" xfId="0" applyNumberFormat="1" applyFont="1" applyFill="1" applyBorder="1" applyAlignment="1" applyProtection="1">
      <alignment vertical="center" wrapText="1"/>
      <protection locked="0"/>
    </xf>
    <xf numFmtId="0" fontId="16" fillId="0" borderId="8" xfId="6" applyFont="1" applyFill="1" applyBorder="1" applyAlignment="1" applyProtection="1">
      <alignment horizontal="center" vertical="center" wrapText="1"/>
    </xf>
    <xf numFmtId="0" fontId="16" fillId="0" borderId="9" xfId="6" applyFont="1" applyFill="1" applyBorder="1" applyAlignment="1" applyProtection="1">
      <alignment horizontal="center" vertical="center" wrapText="1"/>
    </xf>
    <xf numFmtId="164" fontId="8" fillId="0" borderId="0" xfId="6" applyNumberFormat="1" applyFont="1" applyFill="1" applyBorder="1" applyAlignment="1" applyProtection="1">
      <alignment horizontal="centerContinuous" vertical="center"/>
    </xf>
    <xf numFmtId="0" fontId="9" fillId="0" borderId="14" xfId="6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7" fillId="0" borderId="0" xfId="0" applyNumberFormat="1" applyFont="1" applyFill="1" applyAlignment="1">
      <alignment horizontal="right" vertical="center"/>
    </xf>
    <xf numFmtId="164" fontId="9" fillId="0" borderId="8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17" fillId="0" borderId="15" xfId="0" applyNumberFormat="1" applyFont="1" applyFill="1" applyBorder="1" applyAlignment="1" applyProtection="1">
      <alignment vertical="center" wrapText="1"/>
      <protection locked="0"/>
    </xf>
    <xf numFmtId="164" fontId="17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9" fillId="0" borderId="14" xfId="0" applyNumberFormat="1" applyFont="1" applyFill="1" applyBorder="1" applyAlignment="1" applyProtection="1">
      <alignment horizontal="center" vertical="center" wrapText="1"/>
    </xf>
    <xf numFmtId="164" fontId="16" fillId="0" borderId="16" xfId="0" applyNumberFormat="1" applyFont="1" applyFill="1" applyBorder="1" applyAlignment="1" applyProtection="1">
      <alignment horizontal="center" vertical="center" wrapText="1"/>
    </xf>
    <xf numFmtId="164" fontId="16" fillId="0" borderId="17" xfId="0" applyNumberFormat="1" applyFont="1" applyFill="1" applyBorder="1" applyAlignment="1" applyProtection="1">
      <alignment horizontal="center" vertical="center" wrapText="1"/>
    </xf>
    <xf numFmtId="164" fontId="16" fillId="0" borderId="18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1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16" fillId="0" borderId="9" xfId="0" applyNumberFormat="1" applyFont="1" applyFill="1" applyBorder="1" applyAlignment="1" applyProtection="1">
      <alignment vertical="center" wrapText="1"/>
    </xf>
    <xf numFmtId="164" fontId="16" fillId="0" borderId="14" xfId="0" applyNumberFormat="1" applyFont="1" applyFill="1" applyBorder="1" applyAlignment="1" applyProtection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20" fillId="0" borderId="5" xfId="0" applyFont="1" applyFill="1" applyBorder="1" applyAlignment="1" applyProtection="1">
      <alignment horizontal="left" vertical="center" wrapText="1" indent="1"/>
      <protection locked="0"/>
    </xf>
    <xf numFmtId="0" fontId="17" fillId="0" borderId="5" xfId="0" applyFont="1" applyFill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164" fontId="17" fillId="0" borderId="19" xfId="0" applyNumberFormat="1" applyFont="1" applyFill="1" applyBorder="1" applyAlignment="1" applyProtection="1">
      <alignment vertical="center" wrapText="1"/>
      <protection locked="0"/>
    </xf>
    <xf numFmtId="164" fontId="11" fillId="0" borderId="0" xfId="0" applyNumberFormat="1" applyFont="1" applyFill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Protection="1">
      <protection locked="0"/>
    </xf>
    <xf numFmtId="164" fontId="22" fillId="0" borderId="2" xfId="0" applyNumberFormat="1" applyFont="1" applyFill="1" applyBorder="1" applyAlignment="1" applyProtection="1">
      <alignment vertical="center"/>
      <protection locked="0"/>
    </xf>
    <xf numFmtId="164" fontId="22" fillId="0" borderId="13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/>
    <xf numFmtId="164" fontId="16" fillId="2" borderId="9" xfId="0" applyNumberFormat="1" applyFont="1" applyFill="1" applyBorder="1" applyAlignment="1" applyProtection="1">
      <alignment vertical="center" wrapText="1"/>
    </xf>
    <xf numFmtId="0" fontId="20" fillId="0" borderId="21" xfId="0" applyFont="1" applyFill="1" applyBorder="1" applyAlignment="1" applyProtection="1">
      <alignment horizontal="left" vertical="center" wrapText="1" indent="1"/>
      <protection locked="0"/>
    </xf>
    <xf numFmtId="1" fontId="1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" fontId="1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9" xfId="6" applyFont="1" applyFill="1" applyBorder="1" applyAlignment="1" applyProtection="1">
      <alignment horizontal="left" vertical="center" wrapText="1" indent="1"/>
    </xf>
    <xf numFmtId="164" fontId="21" fillId="0" borderId="9" xfId="0" applyNumberFormat="1" applyFont="1" applyFill="1" applyBorder="1" applyAlignment="1" applyProtection="1">
      <alignment vertical="center" wrapText="1"/>
    </xf>
    <xf numFmtId="164" fontId="29" fillId="0" borderId="1" xfId="6" applyNumberFormat="1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right"/>
    </xf>
    <xf numFmtId="164" fontId="24" fillId="0" borderId="1" xfId="6" applyNumberFormat="1" applyFont="1" applyFill="1" applyBorder="1" applyAlignment="1" applyProtection="1">
      <alignment horizontal="left" vertical="center"/>
    </xf>
    <xf numFmtId="164" fontId="21" fillId="0" borderId="22" xfId="0" applyNumberFormat="1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vertical="center" wrapText="1"/>
    </xf>
    <xf numFmtId="164" fontId="33" fillId="0" borderId="0" xfId="0" applyNumberFormat="1" applyFont="1" applyFill="1" applyAlignment="1" applyProtection="1">
      <alignment horizontal="right" vertical="center"/>
    </xf>
    <xf numFmtId="0" fontId="9" fillId="0" borderId="23" xfId="0" applyFont="1" applyFill="1" applyBorder="1" applyAlignment="1" applyProtection="1">
      <alignment horizontal="centerContinuous" vertical="center" wrapText="1"/>
    </xf>
    <xf numFmtId="0" fontId="16" fillId="0" borderId="8" xfId="0" applyFont="1" applyFill="1" applyBorder="1" applyAlignment="1" applyProtection="1">
      <alignment horizontal="center" vertical="center" wrapText="1"/>
    </xf>
    <xf numFmtId="0" fontId="16" fillId="0" borderId="9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164" fontId="9" fillId="0" borderId="25" xfId="0" applyNumberFormat="1" applyFont="1" applyFill="1" applyBorder="1" applyAlignment="1" applyProtection="1">
      <alignment horizontal="center" vertical="center" wrapText="1"/>
    </xf>
    <xf numFmtId="0" fontId="9" fillId="0" borderId="26" xfId="6" applyFont="1" applyFill="1" applyBorder="1" applyAlignment="1" applyProtection="1">
      <alignment horizontal="center" vertical="center" wrapText="1"/>
    </xf>
    <xf numFmtId="0" fontId="16" fillId="0" borderId="26" xfId="6" applyFont="1" applyFill="1" applyBorder="1" applyAlignment="1" applyProtection="1">
      <alignment horizontal="center" vertical="center" wrapText="1"/>
    </xf>
    <xf numFmtId="0" fontId="16" fillId="0" borderId="27" xfId="6" applyFont="1" applyFill="1" applyBorder="1" applyAlignment="1" applyProtection="1">
      <alignment horizontal="center" vertical="center" wrapText="1"/>
    </xf>
    <xf numFmtId="164" fontId="17" fillId="0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23" fillId="0" borderId="8" xfId="0" applyNumberFormat="1" applyFont="1" applyFill="1" applyBorder="1" applyAlignment="1" applyProtection="1">
      <alignment horizontal="left" vertical="center" wrapText="1" indent="1"/>
    </xf>
    <xf numFmtId="164" fontId="23" fillId="0" borderId="22" xfId="0" applyNumberFormat="1" applyFont="1" applyFill="1" applyBorder="1" applyAlignment="1" applyProtection="1">
      <alignment horizontal="center" vertical="center" wrapText="1"/>
    </xf>
    <xf numFmtId="164" fontId="21" fillId="0" borderId="16" xfId="0" applyNumberFormat="1" applyFont="1" applyFill="1" applyBorder="1" applyAlignment="1" applyProtection="1">
      <alignment horizontal="left" vertical="center" wrapText="1" indent="1"/>
    </xf>
    <xf numFmtId="164" fontId="0" fillId="0" borderId="0" xfId="0" applyNumberFormat="1" applyFill="1" applyAlignment="1">
      <alignment horizontal="left" vertical="center" wrapText="1"/>
    </xf>
    <xf numFmtId="3" fontId="17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30" xfId="0" applyNumberFormat="1" applyFont="1" applyFill="1" applyBorder="1" applyAlignment="1" applyProtection="1">
      <alignment horizontal="right" vertical="center" wrapText="1"/>
      <protection locked="0"/>
    </xf>
    <xf numFmtId="3" fontId="17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7" fillId="0" borderId="31" xfId="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20" xfId="0" applyFont="1" applyFill="1" applyBorder="1" applyAlignment="1" applyProtection="1">
      <alignment horizontal="left" vertical="center" wrapText="1" indent="1"/>
      <protection locked="0"/>
    </xf>
    <xf numFmtId="3" fontId="17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3" fontId="17" fillId="0" borderId="34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Fill="1" applyBorder="1" applyAlignment="1">
      <alignment horizontal="left" vertical="center" wrapText="1" indent="1"/>
    </xf>
    <xf numFmtId="3" fontId="16" fillId="0" borderId="9" xfId="0" applyNumberFormat="1" applyFont="1" applyFill="1" applyBorder="1" applyAlignment="1">
      <alignment horizontal="right" vertical="center" wrapText="1" indent="1"/>
    </xf>
    <xf numFmtId="3" fontId="16" fillId="0" borderId="14" xfId="0" applyNumberFormat="1" applyFont="1" applyFill="1" applyBorder="1" applyAlignment="1">
      <alignment horizontal="right" vertical="center" wrapText="1" indent="1"/>
    </xf>
    <xf numFmtId="164" fontId="16" fillId="0" borderId="35" xfId="0" applyNumberFormat="1" applyFont="1" applyFill="1" applyBorder="1" applyAlignment="1" applyProtection="1">
      <alignment horizontal="center" vertical="center" wrapText="1"/>
    </xf>
    <xf numFmtId="164" fontId="17" fillId="0" borderId="0" xfId="0" applyNumberFormat="1" applyFont="1" applyFill="1" applyAlignment="1" applyProtection="1">
      <alignment vertical="center" wrapText="1"/>
    </xf>
    <xf numFmtId="164" fontId="21" fillId="0" borderId="10" xfId="0" applyNumberFormat="1" applyFont="1" applyFill="1" applyBorder="1" applyAlignment="1" applyProtection="1">
      <alignment vertical="center" wrapText="1"/>
    </xf>
    <xf numFmtId="164" fontId="17" fillId="0" borderId="36" xfId="0" applyNumberFormat="1" applyFont="1" applyFill="1" applyBorder="1" applyAlignment="1" applyProtection="1">
      <alignment vertical="center" wrapText="1"/>
      <protection locked="0"/>
    </xf>
    <xf numFmtId="164" fontId="21" fillId="0" borderId="11" xfId="0" applyNumberFormat="1" applyFont="1" applyFill="1" applyBorder="1" applyAlignment="1" applyProtection="1">
      <alignment vertical="center" wrapText="1"/>
    </xf>
    <xf numFmtId="164" fontId="16" fillId="0" borderId="8" xfId="0" applyNumberFormat="1" applyFont="1" applyFill="1" applyBorder="1" applyAlignment="1">
      <alignment horizontal="left" vertical="center" wrapText="1"/>
    </xf>
    <xf numFmtId="164" fontId="16" fillId="0" borderId="26" xfId="0" applyNumberFormat="1" applyFont="1" applyFill="1" applyBorder="1" applyAlignment="1" applyProtection="1">
      <alignment vertical="center" wrapText="1"/>
    </xf>
    <xf numFmtId="164" fontId="9" fillId="0" borderId="26" xfId="0" applyNumberFormat="1" applyFont="1" applyFill="1" applyBorder="1" applyAlignment="1" applyProtection="1">
      <alignment horizontal="center" vertical="center" wrapText="1"/>
    </xf>
    <xf numFmtId="164" fontId="16" fillId="0" borderId="22" xfId="0" applyNumberFormat="1" applyFont="1" applyFill="1" applyBorder="1" applyAlignment="1">
      <alignment horizontal="center" vertical="center"/>
    </xf>
    <xf numFmtId="164" fontId="16" fillId="0" borderId="22" xfId="0" applyNumberFormat="1" applyFont="1" applyFill="1" applyBorder="1" applyAlignment="1">
      <alignment horizontal="center" vertical="center" wrapText="1"/>
    </xf>
    <xf numFmtId="164" fontId="16" fillId="0" borderId="37" xfId="0" applyNumberFormat="1" applyFont="1" applyFill="1" applyBorder="1" applyAlignment="1">
      <alignment horizontal="center" vertical="center"/>
    </xf>
    <xf numFmtId="164" fontId="16" fillId="0" borderId="38" xfId="0" applyNumberFormat="1" applyFont="1" applyFill="1" applyBorder="1" applyAlignment="1">
      <alignment horizontal="center" vertical="center"/>
    </xf>
    <xf numFmtId="164" fontId="16" fillId="0" borderId="38" xfId="0" applyNumberFormat="1" applyFont="1" applyFill="1" applyBorder="1" applyAlignment="1">
      <alignment horizontal="center" vertical="center" wrapText="1"/>
    </xf>
    <xf numFmtId="49" fontId="22" fillId="0" borderId="39" xfId="0" applyNumberFormat="1" applyFont="1" applyFill="1" applyBorder="1" applyAlignment="1">
      <alignment horizontal="left" vertical="center"/>
    </xf>
    <xf numFmtId="3" fontId="22" fillId="0" borderId="40" xfId="0" applyNumberFormat="1" applyFont="1" applyFill="1" applyBorder="1" applyAlignment="1" applyProtection="1">
      <alignment horizontal="right" vertical="center"/>
      <protection locked="0"/>
    </xf>
    <xf numFmtId="3" fontId="17" fillId="0" borderId="40" xfId="0" applyNumberFormat="1" applyFont="1" applyFill="1" applyBorder="1" applyAlignment="1" applyProtection="1">
      <alignment horizontal="right" vertical="center" wrapText="1"/>
      <protection locked="0"/>
    </xf>
    <xf numFmtId="3" fontId="17" fillId="0" borderId="41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40" xfId="0" applyNumberFormat="1" applyFont="1" applyFill="1" applyBorder="1" applyAlignment="1" applyProtection="1">
      <alignment horizontal="right" vertical="center" wrapText="1"/>
      <protection locked="0"/>
    </xf>
    <xf numFmtId="164" fontId="21" fillId="0" borderId="41" xfId="0" applyNumberFormat="1" applyFont="1" applyFill="1" applyBorder="1" applyAlignment="1">
      <alignment horizontal="right" vertical="center" wrapText="1"/>
    </xf>
    <xf numFmtId="4" fontId="16" fillId="0" borderId="40" xfId="0" applyNumberFormat="1" applyFont="1" applyFill="1" applyBorder="1" applyAlignment="1">
      <alignment horizontal="right" vertical="center" wrapText="1"/>
    </xf>
    <xf numFmtId="49" fontId="25" fillId="0" borderId="23" xfId="0" quotePrefix="1" applyNumberFormat="1" applyFont="1" applyFill="1" applyBorder="1" applyAlignment="1">
      <alignment horizontal="left" vertical="center" indent="1"/>
    </xf>
    <xf numFmtId="3" fontId="25" fillId="0" borderId="42" xfId="0" applyNumberFormat="1" applyFont="1" applyFill="1" applyBorder="1" applyAlignment="1" applyProtection="1">
      <alignment horizontal="right" vertical="center"/>
      <protection locked="0"/>
    </xf>
    <xf numFmtId="3" fontId="25" fillId="0" borderId="42" xfId="0" applyNumberFormat="1" applyFont="1" applyFill="1" applyBorder="1" applyAlignment="1" applyProtection="1">
      <alignment horizontal="right" vertical="center" wrapText="1"/>
      <protection locked="0"/>
    </xf>
    <xf numFmtId="164" fontId="21" fillId="0" borderId="42" xfId="0" applyNumberFormat="1" applyFont="1" applyFill="1" applyBorder="1" applyAlignment="1">
      <alignment horizontal="right" vertical="center" wrapText="1"/>
    </xf>
    <xf numFmtId="4" fontId="25" fillId="0" borderId="42" xfId="0" applyNumberFormat="1" applyFont="1" applyFill="1" applyBorder="1" applyAlignment="1" applyProtection="1">
      <alignment vertical="center" wrapText="1"/>
      <protection locked="0"/>
    </xf>
    <xf numFmtId="49" fontId="22" fillId="0" borderId="23" xfId="0" applyNumberFormat="1" applyFont="1" applyFill="1" applyBorder="1" applyAlignment="1">
      <alignment horizontal="left" vertical="center"/>
    </xf>
    <xf numFmtId="3" fontId="22" fillId="0" borderId="42" xfId="0" applyNumberFormat="1" applyFont="1" applyFill="1" applyBorder="1" applyAlignment="1" applyProtection="1">
      <alignment horizontal="right" vertical="center"/>
      <protection locked="0"/>
    </xf>
    <xf numFmtId="3" fontId="17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7" fillId="0" borderId="42" xfId="0" applyNumberFormat="1" applyFont="1" applyFill="1" applyBorder="1" applyAlignment="1" applyProtection="1">
      <alignment vertical="center" wrapText="1"/>
      <protection locked="0"/>
    </xf>
    <xf numFmtId="3" fontId="16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6" fillId="0" borderId="42" xfId="0" applyNumberFormat="1" applyFont="1" applyFill="1" applyBorder="1" applyAlignment="1">
      <alignment vertical="center" wrapText="1"/>
    </xf>
    <xf numFmtId="49" fontId="22" fillId="0" borderId="43" xfId="0" applyNumberFormat="1" applyFont="1" applyFill="1" applyBorder="1" applyAlignment="1" applyProtection="1">
      <alignment horizontal="left" vertical="center"/>
      <protection locked="0"/>
    </xf>
    <xf numFmtId="3" fontId="22" fillId="0" borderId="44" xfId="0" applyNumberFormat="1" applyFont="1" applyFill="1" applyBorder="1" applyAlignment="1" applyProtection="1">
      <alignment horizontal="right" vertical="center"/>
      <protection locked="0"/>
    </xf>
    <xf numFmtId="3" fontId="17" fillId="0" borderId="44" xfId="0" applyNumberFormat="1" applyFont="1" applyFill="1" applyBorder="1" applyAlignment="1" applyProtection="1">
      <alignment horizontal="right" vertical="center" wrapText="1"/>
      <protection locked="0"/>
    </xf>
    <xf numFmtId="164" fontId="21" fillId="0" borderId="45" xfId="0" applyNumberFormat="1" applyFont="1" applyFill="1" applyBorder="1" applyAlignment="1">
      <alignment horizontal="right" vertical="center" wrapText="1"/>
    </xf>
    <xf numFmtId="4" fontId="17" fillId="0" borderId="44" xfId="0" applyNumberFormat="1" applyFont="1" applyFill="1" applyBorder="1" applyAlignment="1" applyProtection="1">
      <alignment vertical="center" wrapText="1"/>
      <protection locked="0"/>
    </xf>
    <xf numFmtId="49" fontId="21" fillId="0" borderId="46" xfId="0" applyNumberFormat="1" applyFont="1" applyFill="1" applyBorder="1" applyAlignment="1" applyProtection="1">
      <alignment horizontal="left" vertical="center" indent="1"/>
      <protection locked="0"/>
    </xf>
    <xf numFmtId="164" fontId="21" fillId="0" borderId="22" xfId="0" applyNumberFormat="1" applyFont="1" applyFill="1" applyBorder="1" applyAlignment="1">
      <alignment vertical="center"/>
    </xf>
    <xf numFmtId="4" fontId="17" fillId="0" borderId="22" xfId="0" applyNumberFormat="1" applyFont="1" applyFill="1" applyBorder="1" applyAlignment="1" applyProtection="1">
      <alignment vertical="center" wrapText="1"/>
      <protection locked="0"/>
    </xf>
    <xf numFmtId="49" fontId="21" fillId="0" borderId="47" xfId="0" applyNumberFormat="1" applyFont="1" applyFill="1" applyBorder="1" applyAlignment="1" applyProtection="1">
      <alignment vertical="center"/>
      <protection locked="0"/>
    </xf>
    <xf numFmtId="49" fontId="21" fillId="0" borderId="47" xfId="0" applyNumberFormat="1" applyFont="1" applyFill="1" applyBorder="1" applyAlignment="1" applyProtection="1">
      <alignment horizontal="right" vertical="center"/>
      <protection locked="0"/>
    </xf>
    <xf numFmtId="3" fontId="17" fillId="0" borderId="47" xfId="0" applyNumberFormat="1" applyFont="1" applyFill="1" applyBorder="1" applyAlignment="1" applyProtection="1">
      <alignment horizontal="right" vertical="center" wrapText="1"/>
      <protection locked="0"/>
    </xf>
    <xf numFmtId="49" fontId="21" fillId="0" borderId="1" xfId="0" applyNumberFormat="1" applyFont="1" applyFill="1" applyBorder="1" applyAlignment="1" applyProtection="1">
      <alignment vertical="center"/>
      <protection locked="0"/>
    </xf>
    <xf numFmtId="49" fontId="21" fillId="0" borderId="1" xfId="0" applyNumberFormat="1" applyFont="1" applyFill="1" applyBorder="1" applyAlignment="1" applyProtection="1">
      <alignment horizontal="right" vertical="center"/>
      <protection locked="0"/>
    </xf>
    <xf numFmtId="3" fontId="17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22" fillId="0" borderId="6" xfId="0" applyNumberFormat="1" applyFont="1" applyFill="1" applyBorder="1" applyAlignment="1">
      <alignment horizontal="left" vertical="center"/>
    </xf>
    <xf numFmtId="3" fontId="22" fillId="0" borderId="40" xfId="0" applyNumberFormat="1" applyFont="1" applyFill="1" applyBorder="1" applyAlignment="1" applyProtection="1">
      <alignment horizontal="right" vertical="center" wrapText="1"/>
      <protection locked="0"/>
    </xf>
    <xf numFmtId="164" fontId="16" fillId="0" borderId="40" xfId="0" applyNumberFormat="1" applyFont="1" applyFill="1" applyBorder="1" applyAlignment="1" applyProtection="1">
      <alignment horizontal="right" vertical="center" wrapText="1"/>
    </xf>
    <xf numFmtId="3" fontId="16" fillId="0" borderId="40" xfId="0" applyNumberFormat="1" applyFont="1" applyFill="1" applyBorder="1" applyAlignment="1">
      <alignment horizontal="right" vertical="center" wrapText="1"/>
    </xf>
    <xf numFmtId="49" fontId="22" fillId="0" borderId="5" xfId="0" applyNumberFormat="1" applyFont="1" applyFill="1" applyBorder="1" applyAlignment="1">
      <alignment horizontal="left" vertical="center"/>
    </xf>
    <xf numFmtId="3" fontId="22" fillId="0" borderId="42" xfId="0" applyNumberFormat="1" applyFont="1" applyFill="1" applyBorder="1" applyAlignment="1" applyProtection="1">
      <alignment horizontal="right" vertical="center" wrapText="1"/>
      <protection locked="0"/>
    </xf>
    <xf numFmtId="164" fontId="21" fillId="0" borderId="42" xfId="0" applyNumberFormat="1" applyFont="1" applyFill="1" applyBorder="1" applyAlignment="1" applyProtection="1">
      <alignment horizontal="right" vertical="center" wrapText="1"/>
    </xf>
    <xf numFmtId="3" fontId="17" fillId="0" borderId="42" xfId="0" applyNumberFormat="1" applyFont="1" applyFill="1" applyBorder="1" applyAlignment="1" applyProtection="1">
      <alignment vertical="center" wrapText="1"/>
      <protection locked="0"/>
    </xf>
    <xf numFmtId="49" fontId="22" fillId="0" borderId="5" xfId="0" applyNumberFormat="1" applyFont="1" applyFill="1" applyBorder="1" applyAlignment="1" applyProtection="1">
      <alignment horizontal="left" vertical="center"/>
      <protection locked="0"/>
    </xf>
    <xf numFmtId="3" fontId="16" fillId="0" borderId="42" xfId="0" applyNumberFormat="1" applyFont="1" applyFill="1" applyBorder="1" applyAlignment="1">
      <alignment vertical="center" wrapText="1"/>
    </xf>
    <xf numFmtId="49" fontId="22" fillId="0" borderId="7" xfId="0" applyNumberFormat="1" applyFont="1" applyFill="1" applyBorder="1" applyAlignment="1" applyProtection="1">
      <alignment horizontal="left" vertical="center"/>
      <protection locked="0"/>
    </xf>
    <xf numFmtId="3" fontId="22" fillId="0" borderId="44" xfId="0" applyNumberFormat="1" applyFont="1" applyFill="1" applyBorder="1" applyAlignment="1" applyProtection="1">
      <alignment horizontal="right" vertical="center" wrapText="1"/>
      <protection locked="0"/>
    </xf>
    <xf numFmtId="164" fontId="21" fillId="0" borderId="44" xfId="0" applyNumberFormat="1" applyFont="1" applyFill="1" applyBorder="1" applyAlignment="1" applyProtection="1">
      <alignment horizontal="right" vertical="center" wrapText="1"/>
    </xf>
    <xf numFmtId="3" fontId="17" fillId="0" borderId="44" xfId="0" applyNumberFormat="1" applyFont="1" applyFill="1" applyBorder="1" applyAlignment="1" applyProtection="1">
      <alignment vertical="center" wrapText="1"/>
      <protection locked="0"/>
    </xf>
    <xf numFmtId="165" fontId="16" fillId="0" borderId="22" xfId="0" applyNumberFormat="1" applyFont="1" applyFill="1" applyBorder="1" applyAlignment="1">
      <alignment horizontal="left" vertical="center" wrapText="1" indent="1"/>
    </xf>
    <xf numFmtId="3" fontId="16" fillId="0" borderId="22" xfId="0" applyNumberFormat="1" applyFont="1" applyFill="1" applyBorder="1" applyAlignment="1">
      <alignment horizontal="right" vertical="center" wrapText="1"/>
    </xf>
    <xf numFmtId="165" fontId="30" fillId="0" borderId="0" xfId="0" applyNumberFormat="1" applyFont="1" applyFill="1" applyBorder="1" applyAlignment="1">
      <alignment horizontal="left" vertical="center" wrapText="1"/>
    </xf>
    <xf numFmtId="3" fontId="22" fillId="0" borderId="41" xfId="0" applyNumberFormat="1" applyFont="1" applyFill="1" applyBorder="1" applyAlignment="1" applyProtection="1">
      <alignment horizontal="right" vertical="center" wrapText="1"/>
      <protection locked="0"/>
    </xf>
    <xf numFmtId="3" fontId="22" fillId="0" borderId="48" xfId="0" applyNumberFormat="1" applyFont="1" applyFill="1" applyBorder="1" applyAlignment="1" applyProtection="1">
      <alignment horizontal="right" vertical="center" wrapText="1"/>
      <protection locked="0"/>
    </xf>
    <xf numFmtId="3" fontId="22" fillId="0" borderId="45" xfId="0" applyNumberFormat="1" applyFont="1" applyFill="1" applyBorder="1" applyAlignment="1" applyProtection="1">
      <alignment horizontal="right" vertical="center" wrapText="1"/>
      <protection locked="0"/>
    </xf>
    <xf numFmtId="164" fontId="21" fillId="0" borderId="22" xfId="0" applyNumberFormat="1" applyFont="1" applyFill="1" applyBorder="1" applyAlignment="1">
      <alignment horizontal="right" vertical="center" wrapText="1"/>
    </xf>
    <xf numFmtId="0" fontId="16" fillId="0" borderId="26" xfId="0" applyFont="1" applyFill="1" applyBorder="1" applyAlignment="1" applyProtection="1">
      <alignment horizontal="center" vertical="center" wrapText="1"/>
    </xf>
    <xf numFmtId="164" fontId="9" fillId="0" borderId="50" xfId="0" applyNumberFormat="1" applyFont="1" applyFill="1" applyBorder="1" applyAlignment="1">
      <alignment horizontal="centerContinuous" vertical="center"/>
    </xf>
    <xf numFmtId="164" fontId="9" fillId="0" borderId="28" xfId="0" applyNumberFormat="1" applyFont="1" applyFill="1" applyBorder="1" applyAlignment="1">
      <alignment horizontal="centerContinuous" vertical="center"/>
    </xf>
    <xf numFmtId="164" fontId="9" fillId="0" borderId="51" xfId="0" applyNumberFormat="1" applyFont="1" applyFill="1" applyBorder="1" applyAlignment="1">
      <alignment horizontal="centerContinuous" vertical="center"/>
    </xf>
    <xf numFmtId="164" fontId="9" fillId="0" borderId="35" xfId="0" applyNumberFormat="1" applyFont="1" applyFill="1" applyBorder="1" applyAlignment="1">
      <alignment horizontal="center" vertical="center"/>
    </xf>
    <xf numFmtId="164" fontId="9" fillId="0" borderId="34" xfId="0" applyNumberFormat="1" applyFont="1" applyFill="1" applyBorder="1" applyAlignment="1">
      <alignment horizontal="center" vertical="center" wrapText="1"/>
    </xf>
    <xf numFmtId="164" fontId="16" fillId="0" borderId="46" xfId="0" applyNumberFormat="1" applyFont="1" applyFill="1" applyBorder="1" applyAlignment="1">
      <alignment horizontal="center" vertical="center" wrapText="1"/>
    </xf>
    <xf numFmtId="164" fontId="16" fillId="0" borderId="9" xfId="0" applyNumberFormat="1" applyFont="1" applyFill="1" applyBorder="1" applyAlignment="1">
      <alignment horizontal="center" vertical="center" wrapText="1"/>
    </xf>
    <xf numFmtId="164" fontId="16" fillId="0" borderId="26" xfId="0" applyNumberFormat="1" applyFont="1" applyFill="1" applyBorder="1" applyAlignment="1">
      <alignment horizontal="center" vertical="center" wrapText="1"/>
    </xf>
    <xf numFmtId="164" fontId="16" fillId="0" borderId="52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 wrapText="1"/>
    </xf>
    <xf numFmtId="164" fontId="16" fillId="0" borderId="21" xfId="0" applyNumberFormat="1" applyFont="1" applyFill="1" applyBorder="1" applyAlignment="1">
      <alignment horizontal="right" vertical="center" wrapText="1" indent="1"/>
    </xf>
    <xf numFmtId="164" fontId="21" fillId="0" borderId="29" xfId="0" applyNumberFormat="1" applyFont="1" applyFill="1" applyBorder="1" applyAlignment="1">
      <alignment horizontal="left" vertical="center" wrapText="1" indent="1"/>
    </xf>
    <xf numFmtId="1" fontId="32" fillId="2" borderId="29" xfId="0" applyNumberFormat="1" applyFont="1" applyFill="1" applyBorder="1" applyAlignment="1" applyProtection="1">
      <alignment horizontal="center" vertical="center" wrapText="1"/>
    </xf>
    <xf numFmtId="164" fontId="21" fillId="0" borderId="29" xfId="0" applyNumberFormat="1" applyFont="1" applyFill="1" applyBorder="1" applyAlignment="1" applyProtection="1">
      <alignment vertical="center" wrapText="1"/>
    </xf>
    <xf numFmtId="164" fontId="21" fillId="0" borderId="50" xfId="0" applyNumberFormat="1" applyFont="1" applyFill="1" applyBorder="1" applyAlignment="1" applyProtection="1">
      <alignment vertical="center" wrapText="1"/>
    </xf>
    <xf numFmtId="164" fontId="21" fillId="0" borderId="41" xfId="0" applyNumberFormat="1" applyFont="1" applyFill="1" applyBorder="1" applyAlignment="1">
      <alignment vertical="center" wrapText="1"/>
    </xf>
    <xf numFmtId="164" fontId="16" fillId="0" borderId="5" xfId="0" applyNumberFormat="1" applyFont="1" applyFill="1" applyBorder="1" applyAlignment="1">
      <alignment horizontal="right" vertical="center" wrapText="1" indent="1"/>
    </xf>
    <xf numFmtId="1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7" fillId="0" borderId="42" xfId="0" applyNumberFormat="1" applyFont="1" applyFill="1" applyBorder="1" applyAlignment="1">
      <alignment vertical="center" wrapText="1"/>
    </xf>
    <xf numFmtId="164" fontId="21" fillId="0" borderId="2" xfId="0" applyNumberFormat="1" applyFont="1" applyFill="1" applyBorder="1" applyAlignment="1" applyProtection="1">
      <alignment horizontal="left" vertical="center" wrapText="1" indent="1"/>
    </xf>
    <xf numFmtId="1" fontId="32" fillId="2" borderId="2" xfId="0" applyNumberFormat="1" applyFont="1" applyFill="1" applyBorder="1" applyAlignment="1" applyProtection="1">
      <alignment horizontal="center" vertical="center" wrapText="1"/>
    </xf>
    <xf numFmtId="164" fontId="21" fillId="0" borderId="2" xfId="0" applyNumberFormat="1" applyFont="1" applyFill="1" applyBorder="1" applyAlignment="1" applyProtection="1">
      <alignment vertical="center" wrapText="1"/>
    </xf>
    <xf numFmtId="164" fontId="21" fillId="0" borderId="15" xfId="0" applyNumberFormat="1" applyFont="1" applyFill="1" applyBorder="1" applyAlignment="1" applyProtection="1">
      <alignment vertical="center" wrapText="1"/>
    </xf>
    <xf numFmtId="164" fontId="21" fillId="0" borderId="42" xfId="0" applyNumberFormat="1" applyFont="1" applyFill="1" applyBorder="1" applyAlignment="1">
      <alignment vertical="center" wrapText="1"/>
    </xf>
    <xf numFmtId="164" fontId="16" fillId="0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16" fillId="0" borderId="4" xfId="0" applyNumberFormat="1" applyFont="1" applyFill="1" applyBorder="1" applyAlignment="1">
      <alignment horizontal="right" vertical="center" wrapText="1" indent="1"/>
    </xf>
    <xf numFmtId="164" fontId="21" fillId="0" borderId="19" xfId="0" applyNumberFormat="1" applyFont="1" applyFill="1" applyBorder="1" applyAlignment="1" applyProtection="1">
      <alignment horizontal="left" vertical="center" wrapText="1" indent="1"/>
    </xf>
    <xf numFmtId="1" fontId="32" fillId="2" borderId="13" xfId="0" applyNumberFormat="1" applyFont="1" applyFill="1" applyBorder="1" applyAlignment="1" applyProtection="1">
      <alignment horizontal="center" vertical="center" wrapText="1"/>
    </xf>
    <xf numFmtId="164" fontId="21" fillId="0" borderId="19" xfId="0" applyNumberFormat="1" applyFont="1" applyFill="1" applyBorder="1" applyAlignment="1" applyProtection="1">
      <alignment vertical="center" wrapText="1"/>
    </xf>
    <xf numFmtId="164" fontId="21" fillId="0" borderId="53" xfId="0" applyNumberFormat="1" applyFont="1" applyFill="1" applyBorder="1" applyAlignment="1" applyProtection="1">
      <alignment vertical="center" wrapText="1"/>
    </xf>
    <xf numFmtId="1" fontId="15" fillId="0" borderId="53" xfId="0" applyNumberFormat="1" applyFont="1" applyFill="1" applyBorder="1" applyAlignment="1" applyProtection="1">
      <alignment horizontal="center" vertical="center" wrapText="1"/>
      <protection locked="0"/>
    </xf>
    <xf numFmtId="164" fontId="17" fillId="0" borderId="53" xfId="0" applyNumberFormat="1" applyFont="1" applyFill="1" applyBorder="1" applyAlignment="1" applyProtection="1">
      <alignment vertical="center" wrapText="1"/>
      <protection locked="0"/>
    </xf>
    <xf numFmtId="164" fontId="16" fillId="0" borderId="8" xfId="0" applyNumberFormat="1" applyFont="1" applyFill="1" applyBorder="1" applyAlignment="1">
      <alignment horizontal="right" vertical="center" wrapText="1" indent="1"/>
    </xf>
    <xf numFmtId="164" fontId="16" fillId="0" borderId="9" xfId="0" applyNumberFormat="1" applyFont="1" applyFill="1" applyBorder="1" applyAlignment="1">
      <alignment horizontal="left" vertical="center" wrapText="1" indent="1"/>
    </xf>
    <xf numFmtId="1" fontId="17" fillId="2" borderId="26" xfId="0" applyNumberFormat="1" applyFont="1" applyFill="1" applyBorder="1" applyAlignment="1" applyProtection="1">
      <alignment vertical="center" wrapText="1"/>
    </xf>
    <xf numFmtId="164" fontId="21" fillId="0" borderId="26" xfId="0" applyNumberFormat="1" applyFont="1" applyFill="1" applyBorder="1" applyAlignment="1" applyProtection="1">
      <alignment vertical="center" wrapText="1"/>
    </xf>
    <xf numFmtId="164" fontId="21" fillId="0" borderId="22" xfId="0" applyNumberFormat="1" applyFont="1" applyFill="1" applyBorder="1" applyAlignment="1">
      <alignment vertical="center" wrapText="1"/>
    </xf>
    <xf numFmtId="0" fontId="22" fillId="0" borderId="5" xfId="0" applyFont="1" applyFill="1" applyBorder="1" applyAlignment="1" applyProtection="1">
      <alignment horizontal="center" vertical="center"/>
    </xf>
    <xf numFmtId="0" fontId="22" fillId="0" borderId="2" xfId="0" applyFont="1" applyFill="1" applyBorder="1" applyAlignment="1" applyProtection="1">
      <alignment vertical="center" wrapText="1"/>
    </xf>
    <xf numFmtId="164" fontId="21" fillId="0" borderId="10" xfId="0" applyNumberFormat="1" applyFont="1" applyFill="1" applyBorder="1" applyAlignment="1" applyProtection="1">
      <alignment vertical="center"/>
    </xf>
    <xf numFmtId="0" fontId="22" fillId="0" borderId="7" xfId="0" applyFont="1" applyFill="1" applyBorder="1" applyAlignment="1" applyProtection="1">
      <alignment horizontal="center" vertical="center"/>
    </xf>
    <xf numFmtId="0" fontId="22" fillId="0" borderId="13" xfId="0" applyFont="1" applyFill="1" applyBorder="1" applyAlignment="1" applyProtection="1">
      <alignment vertical="center" wrapText="1"/>
    </xf>
    <xf numFmtId="164" fontId="21" fillId="0" borderId="9" xfId="0" applyNumberFormat="1" applyFont="1" applyFill="1" applyBorder="1" applyAlignment="1" applyProtection="1">
      <alignment vertical="center"/>
    </xf>
    <xf numFmtId="164" fontId="21" fillId="0" borderId="14" xfId="0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horizontal="center"/>
    </xf>
    <xf numFmtId="0" fontId="18" fillId="0" borderId="0" xfId="0" applyFont="1" applyFill="1" applyAlignment="1">
      <alignment horizontal="right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6" xfId="0" applyFill="1" applyBorder="1" applyAlignment="1">
      <alignment horizontal="center" vertical="center"/>
    </xf>
    <xf numFmtId="167" fontId="23" fillId="0" borderId="12" xfId="0" applyNumberFormat="1" applyFont="1" applyFill="1" applyBorder="1" applyAlignment="1" applyProtection="1">
      <alignment horizontal="right" vertical="center"/>
    </xf>
    <xf numFmtId="0" fontId="0" fillId="0" borderId="5" xfId="0" applyFill="1" applyBorder="1" applyAlignment="1">
      <alignment horizontal="center" vertical="center"/>
    </xf>
    <xf numFmtId="0" fontId="35" fillId="0" borderId="2" xfId="0" applyFont="1" applyFill="1" applyBorder="1" applyAlignment="1">
      <alignment horizontal="left" vertical="center" indent="5"/>
    </xf>
    <xf numFmtId="167" fontId="36" fillId="0" borderId="10" xfId="0" applyNumberFormat="1" applyFont="1" applyFill="1" applyBorder="1" applyAlignment="1" applyProtection="1">
      <alignment horizontal="right" vertical="center"/>
      <protection locked="0"/>
    </xf>
    <xf numFmtId="0" fontId="28" fillId="0" borderId="2" xfId="0" applyFont="1" applyFill="1" applyBorder="1" applyAlignment="1">
      <alignment horizontal="left" vertical="center" indent="1"/>
    </xf>
    <xf numFmtId="0" fontId="0" fillId="0" borderId="7" xfId="0" applyFill="1" applyBorder="1" applyAlignment="1">
      <alignment horizontal="center" vertical="center"/>
    </xf>
    <xf numFmtId="0" fontId="28" fillId="0" borderId="13" xfId="0" applyFont="1" applyFill="1" applyBorder="1" applyAlignment="1">
      <alignment horizontal="left" vertical="center" indent="1"/>
    </xf>
    <xf numFmtId="167" fontId="36" fillId="0" borderId="11" xfId="0" applyNumberFormat="1" applyFont="1" applyFill="1" applyBorder="1" applyAlignment="1" applyProtection="1">
      <alignment horizontal="right" vertical="center"/>
      <protection locked="0"/>
    </xf>
    <xf numFmtId="0" fontId="0" fillId="0" borderId="21" xfId="0" applyFill="1" applyBorder="1" applyAlignment="1">
      <alignment horizontal="center" vertical="center"/>
    </xf>
    <xf numFmtId="167" fontId="23" fillId="0" borderId="30" xfId="0" applyNumberFormat="1" applyFont="1" applyFill="1" applyBorder="1" applyAlignment="1" applyProtection="1">
      <alignment horizontal="right" vertical="center"/>
    </xf>
    <xf numFmtId="0" fontId="0" fillId="0" borderId="20" xfId="0" applyFill="1" applyBorder="1" applyAlignment="1">
      <alignment horizontal="center" vertical="center"/>
    </xf>
    <xf numFmtId="0" fontId="35" fillId="0" borderId="33" xfId="0" applyFont="1" applyFill="1" applyBorder="1" applyAlignment="1">
      <alignment horizontal="left" vertical="center" indent="5"/>
    </xf>
    <xf numFmtId="167" fontId="36" fillId="0" borderId="34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vertical="center" wrapText="1"/>
    </xf>
    <xf numFmtId="164" fontId="17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5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5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58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17" xfId="0" applyNumberFormat="1" applyFont="1" applyFill="1" applyBorder="1" applyAlignment="1" applyProtection="1">
      <alignment horizontal="right" vertical="center" wrapText="1" indent="1"/>
    </xf>
    <xf numFmtId="164" fontId="17" fillId="0" borderId="9" xfId="0" applyNumberFormat="1" applyFont="1" applyFill="1" applyBorder="1" applyAlignment="1" applyProtection="1">
      <alignment horizontal="right" vertical="center" wrapText="1" indent="1"/>
    </xf>
    <xf numFmtId="164" fontId="21" fillId="0" borderId="18" xfId="0" applyNumberFormat="1" applyFont="1" applyFill="1" applyBorder="1" applyAlignment="1" applyProtection="1">
      <alignment horizontal="right" vertical="center" wrapText="1" indent="1"/>
    </xf>
    <xf numFmtId="164" fontId="21" fillId="0" borderId="59" xfId="0" applyNumberFormat="1" applyFont="1" applyFill="1" applyBorder="1" applyAlignment="1" applyProtection="1">
      <alignment horizontal="right" vertical="center" wrapText="1" indent="1"/>
    </xf>
    <xf numFmtId="164" fontId="16" fillId="0" borderId="14" xfId="6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14" xfId="6" applyNumberFormat="1" applyFont="1" applyFill="1" applyBorder="1" applyAlignment="1" applyProtection="1">
      <alignment horizontal="right" vertical="center" wrapText="1" indent="1"/>
    </xf>
    <xf numFmtId="164" fontId="17" fillId="0" borderId="12" xfId="6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0" xfId="6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0" xfId="6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1" xfId="6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2" xfId="6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14" xfId="6" applyNumberFormat="1" applyFont="1" applyFill="1" applyBorder="1" applyAlignment="1" applyProtection="1">
      <alignment horizontal="right" vertical="center" wrapText="1" indent="1"/>
    </xf>
    <xf numFmtId="164" fontId="16" fillId="0" borderId="9" xfId="6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9" xfId="6" applyNumberFormat="1" applyFont="1" applyFill="1" applyBorder="1" applyAlignment="1" applyProtection="1">
      <alignment horizontal="right" vertical="center" wrapText="1" indent="1"/>
    </xf>
    <xf numFmtId="164" fontId="17" fillId="0" borderId="3" xfId="6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" xfId="6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2" xfId="6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3" xfId="6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3" xfId="6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9" xfId="6" applyNumberFormat="1" applyFont="1" applyFill="1" applyBorder="1" applyAlignment="1" applyProtection="1">
      <alignment horizontal="right" vertical="center" wrapText="1" indent="1"/>
    </xf>
    <xf numFmtId="0" fontId="9" fillId="0" borderId="31" xfId="0" applyFont="1" applyFill="1" applyBorder="1" applyAlignment="1" applyProtection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</xf>
    <xf numFmtId="164" fontId="9" fillId="0" borderId="60" xfId="0" applyNumberFormat="1" applyFont="1" applyFill="1" applyBorder="1" applyAlignment="1" applyProtection="1">
      <alignment horizontal="center" vertical="center" wrapText="1"/>
    </xf>
    <xf numFmtId="0" fontId="9" fillId="0" borderId="39" xfId="0" applyFont="1" applyFill="1" applyBorder="1" applyAlignment="1" applyProtection="1">
      <alignment vertical="center"/>
    </xf>
    <xf numFmtId="0" fontId="9" fillId="0" borderId="30" xfId="0" quotePrefix="1" applyFont="1" applyFill="1" applyBorder="1" applyAlignment="1" applyProtection="1">
      <alignment horizontal="right" vertical="center"/>
    </xf>
    <xf numFmtId="0" fontId="9" fillId="0" borderId="61" xfId="0" applyFont="1" applyFill="1" applyBorder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 wrapText="1"/>
      <protection locked="0"/>
    </xf>
    <xf numFmtId="164" fontId="33" fillId="0" borderId="0" xfId="0" applyNumberFormat="1" applyFont="1" applyFill="1" applyAlignment="1" applyProtection="1">
      <alignment horizontal="right" vertical="center"/>
      <protection locked="0"/>
    </xf>
    <xf numFmtId="164" fontId="9" fillId="0" borderId="49" xfId="0" applyNumberFormat="1" applyFont="1" applyFill="1" applyBorder="1" applyAlignment="1" applyProtection="1">
      <alignment horizontal="centerContinuous" vertical="center" wrapText="1"/>
    </xf>
    <xf numFmtId="164" fontId="22" fillId="0" borderId="11" xfId="6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62" xfId="0" applyNumberFormat="1" applyFont="1" applyFill="1" applyBorder="1" applyAlignment="1" applyProtection="1">
      <alignment horizontal="center" vertical="center" wrapText="1"/>
    </xf>
    <xf numFmtId="164" fontId="21" fillId="0" borderId="49" xfId="0" applyNumberFormat="1" applyFont="1" applyFill="1" applyBorder="1" applyAlignment="1" applyProtection="1">
      <alignment horizontal="center" vertical="center" wrapText="1"/>
    </xf>
    <xf numFmtId="0" fontId="17" fillId="0" borderId="13" xfId="6" applyFont="1" applyFill="1" applyBorder="1" applyAlignment="1" applyProtection="1">
      <alignment horizontal="left" vertical="center" wrapText="1" indent="5"/>
    </xf>
    <xf numFmtId="164" fontId="9" fillId="0" borderId="62" xfId="0" applyNumberFormat="1" applyFont="1" applyFill="1" applyBorder="1" applyAlignment="1" applyProtection="1">
      <alignment horizontal="centerContinuous" vertical="center" wrapText="1"/>
    </xf>
    <xf numFmtId="164" fontId="37" fillId="0" borderId="14" xfId="0" applyNumberFormat="1" applyFont="1" applyBorder="1" applyAlignment="1" applyProtection="1">
      <alignment horizontal="right" vertical="center" wrapText="1" indent="1"/>
      <protection locked="0"/>
    </xf>
    <xf numFmtId="164" fontId="37" fillId="0" borderId="9" xfId="0" applyNumberFormat="1" applyFont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7" fillId="0" borderId="9" xfId="0" applyFont="1" applyBorder="1" applyAlignment="1" applyProtection="1">
      <alignment vertical="center" wrapText="1"/>
    </xf>
    <xf numFmtId="0" fontId="20" fillId="0" borderId="13" xfId="0" applyFont="1" applyBorder="1" applyAlignment="1" applyProtection="1">
      <alignment vertical="center" wrapText="1"/>
    </xf>
    <xf numFmtId="164" fontId="38" fillId="0" borderId="9" xfId="0" quotePrefix="1" applyNumberFormat="1" applyFont="1" applyBorder="1" applyAlignment="1" applyProtection="1">
      <alignment horizontal="right" vertical="center" wrapText="1" indent="1"/>
    </xf>
    <xf numFmtId="0" fontId="17" fillId="0" borderId="19" xfId="6" applyFont="1" applyFill="1" applyBorder="1" applyAlignment="1" applyProtection="1">
      <alignment horizontal="left" vertical="center" wrapText="1" indent="1"/>
    </xf>
    <xf numFmtId="0" fontId="16" fillId="0" borderId="9" xfId="6" applyFont="1" applyFill="1" applyBorder="1" applyAlignment="1" applyProtection="1">
      <alignment vertical="center" wrapText="1"/>
    </xf>
    <xf numFmtId="0" fontId="21" fillId="0" borderId="9" xfId="6" applyFont="1" applyFill="1" applyBorder="1" applyAlignment="1" applyProtection="1">
      <alignment horizontal="left" vertical="center" wrapText="1" indent="1"/>
    </xf>
    <xf numFmtId="0" fontId="17" fillId="0" borderId="2" xfId="6" applyFont="1" applyFill="1" applyBorder="1" applyAlignment="1" applyProtection="1">
      <alignment horizontal="left" indent="6"/>
    </xf>
    <xf numFmtId="0" fontId="17" fillId="0" borderId="2" xfId="6" applyFont="1" applyFill="1" applyBorder="1" applyAlignment="1" applyProtection="1">
      <alignment horizontal="left" vertical="center" wrapText="1" indent="6"/>
    </xf>
    <xf numFmtId="0" fontId="37" fillId="0" borderId="16" xfId="0" applyFont="1" applyBorder="1" applyAlignment="1" applyProtection="1">
      <alignment horizontal="left" vertical="center" wrapText="1" indent="1"/>
    </xf>
    <xf numFmtId="0" fontId="7" fillId="0" borderId="1" xfId="0" applyFont="1" applyFill="1" applyBorder="1" applyAlignment="1" applyProtection="1">
      <alignment horizontal="right" vertical="center"/>
    </xf>
    <xf numFmtId="0" fontId="38" fillId="0" borderId="17" xfId="0" applyFont="1" applyBorder="1" applyAlignment="1" applyProtection="1">
      <alignment horizontal="left" vertical="center" wrapText="1" indent="1"/>
    </xf>
    <xf numFmtId="164" fontId="22" fillId="0" borderId="13" xfId="6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6" applyFill="1" applyProtection="1"/>
    <xf numFmtId="0" fontId="17" fillId="0" borderId="0" xfId="6" applyFont="1" applyFill="1" applyProtection="1"/>
    <xf numFmtId="0" fontId="15" fillId="0" borderId="0" xfId="6" applyFont="1" applyFill="1" applyProtection="1"/>
    <xf numFmtId="164" fontId="38" fillId="0" borderId="14" xfId="0" quotePrefix="1" applyNumberFormat="1" applyFont="1" applyBorder="1" applyAlignment="1" applyProtection="1">
      <alignment horizontal="right" vertical="center" wrapText="1" indent="1"/>
    </xf>
    <xf numFmtId="0" fontId="16" fillId="0" borderId="9" xfId="6" applyFont="1" applyFill="1" applyBorder="1" applyAlignment="1" applyProtection="1">
      <alignment horizontal="left" vertical="center" wrapText="1"/>
    </xf>
    <xf numFmtId="0" fontId="20" fillId="0" borderId="3" xfId="0" applyFont="1" applyBorder="1" applyAlignment="1" applyProtection="1">
      <alignment horizontal="left" vertical="center" wrapText="1"/>
    </xf>
    <xf numFmtId="0" fontId="20" fillId="0" borderId="2" xfId="0" applyFont="1" applyBorder="1" applyAlignment="1" applyProtection="1">
      <alignment horizontal="left" vertical="center" wrapText="1"/>
    </xf>
    <xf numFmtId="0" fontId="20" fillId="0" borderId="13" xfId="0" applyFont="1" applyBorder="1" applyAlignment="1" applyProtection="1">
      <alignment horizontal="left" vertical="center" wrapText="1"/>
    </xf>
    <xf numFmtId="0" fontId="37" fillId="0" borderId="9" xfId="0" applyFont="1" applyBorder="1" applyAlignment="1" applyProtection="1">
      <alignment horizontal="left"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9" fillId="0" borderId="8" xfId="0" applyNumberFormat="1" applyFont="1" applyFill="1" applyBorder="1" applyAlignment="1" applyProtection="1">
      <alignment horizontal="center" vertical="center" wrapText="1"/>
    </xf>
    <xf numFmtId="164" fontId="9" fillId="0" borderId="9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horizontal="right" vertical="center"/>
    </xf>
    <xf numFmtId="164" fontId="1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63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62" xfId="0" applyNumberFormat="1" applyFont="1" applyFill="1" applyBorder="1" applyAlignment="1" applyProtection="1">
      <alignment horizontal="center" vertical="center" wrapText="1"/>
    </xf>
    <xf numFmtId="164" fontId="2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8" xfId="0" applyNumberFormat="1" applyFont="1" applyFill="1" applyBorder="1" applyAlignment="1" applyProtection="1">
      <alignment horizontal="left" vertical="center" wrapText="1" indent="1"/>
    </xf>
    <xf numFmtId="164" fontId="1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9" xfId="0" applyNumberFormat="1" applyFont="1" applyFill="1" applyBorder="1" applyAlignment="1" applyProtection="1">
      <alignment horizontal="right" vertical="center" wrapText="1" indent="1"/>
    </xf>
    <xf numFmtId="164" fontId="2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5" fillId="0" borderId="0" xfId="0" applyNumberFormat="1" applyFont="1" applyFill="1" applyAlignment="1" applyProtection="1">
      <alignment horizontal="center" vertical="center" wrapText="1"/>
    </xf>
    <xf numFmtId="164" fontId="21" fillId="0" borderId="0" xfId="0" applyNumberFormat="1" applyFont="1" applyFill="1" applyAlignment="1" applyProtection="1">
      <alignment horizontal="center" vertical="center" wrapText="1"/>
    </xf>
    <xf numFmtId="164" fontId="0" fillId="0" borderId="48" xfId="0" applyNumberFormat="1" applyFill="1" applyBorder="1" applyAlignment="1" applyProtection="1">
      <alignment horizontal="left" vertical="center" wrapText="1" indent="1"/>
    </xf>
    <xf numFmtId="164" fontId="17" fillId="0" borderId="6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17" fillId="0" borderId="5" xfId="0" applyNumberFormat="1" applyFont="1" applyFill="1" applyBorder="1" applyAlignment="1" applyProtection="1">
      <alignment horizontal="left" vertical="center" wrapText="1" indent="1"/>
    </xf>
    <xf numFmtId="164" fontId="17" fillId="0" borderId="64" xfId="0" applyNumberFormat="1" applyFont="1" applyFill="1" applyBorder="1" applyAlignment="1" applyProtection="1">
      <alignment horizontal="left" vertical="center" wrapText="1" indent="1"/>
    </xf>
    <xf numFmtId="164" fontId="32" fillId="0" borderId="22" xfId="0" applyNumberFormat="1" applyFont="1" applyFill="1" applyBorder="1" applyAlignment="1" applyProtection="1">
      <alignment horizontal="left" vertical="center" wrapText="1" indent="1"/>
    </xf>
    <xf numFmtId="164" fontId="22" fillId="0" borderId="4" xfId="0" applyNumberFormat="1" applyFont="1" applyFill="1" applyBorder="1" applyAlignment="1" applyProtection="1">
      <alignment horizontal="left" vertical="center" wrapText="1" indent="1"/>
    </xf>
    <xf numFmtId="164" fontId="22" fillId="0" borderId="5" xfId="0" applyNumberFormat="1" applyFont="1" applyFill="1" applyBorder="1" applyAlignment="1" applyProtection="1">
      <alignment horizontal="left" vertical="center" wrapText="1" indent="1"/>
    </xf>
    <xf numFmtId="164" fontId="22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21" fillId="0" borderId="14" xfId="0" applyNumberFormat="1" applyFont="1" applyFill="1" applyBorder="1" applyAlignment="1" applyProtection="1">
      <alignment horizontal="right" vertical="center" wrapText="1" indent="1"/>
    </xf>
    <xf numFmtId="164" fontId="9" fillId="0" borderId="8" xfId="0" applyNumberFormat="1" applyFont="1" applyFill="1" applyBorder="1" applyAlignment="1" applyProtection="1">
      <alignment horizontal="centerContinuous" vertical="center" wrapText="1"/>
    </xf>
    <xf numFmtId="164" fontId="9" fillId="0" borderId="9" xfId="0" applyNumberFormat="1" applyFont="1" applyFill="1" applyBorder="1" applyAlignment="1" applyProtection="1">
      <alignment horizontal="centerContinuous" vertical="center" wrapText="1"/>
    </xf>
    <xf numFmtId="164" fontId="9" fillId="0" borderId="14" xfId="0" applyNumberFormat="1" applyFont="1" applyFill="1" applyBorder="1" applyAlignment="1" applyProtection="1">
      <alignment horizontal="centerContinuous" vertical="center" wrapText="1"/>
    </xf>
    <xf numFmtId="164" fontId="21" fillId="0" borderId="22" xfId="0" applyNumberFormat="1" applyFont="1" applyFill="1" applyBorder="1" applyAlignment="1" applyProtection="1">
      <alignment horizontal="center" vertical="center" wrapText="1"/>
    </xf>
    <xf numFmtId="164" fontId="21" fillId="0" borderId="8" xfId="0" applyNumberFormat="1" applyFont="1" applyFill="1" applyBorder="1" applyAlignment="1" applyProtection="1">
      <alignment horizontal="center" vertical="center" wrapText="1"/>
    </xf>
    <xf numFmtId="164" fontId="21" fillId="0" borderId="9" xfId="0" applyNumberFormat="1" applyFont="1" applyFill="1" applyBorder="1" applyAlignment="1" applyProtection="1">
      <alignment horizontal="center" vertical="center" wrapText="1"/>
    </xf>
    <xf numFmtId="164" fontId="21" fillId="0" borderId="14" xfId="0" applyNumberFormat="1" applyFont="1" applyFill="1" applyBorder="1" applyAlignment="1" applyProtection="1">
      <alignment horizontal="center" vertical="center" wrapText="1"/>
    </xf>
    <xf numFmtId="164" fontId="0" fillId="0" borderId="52" xfId="0" applyNumberFormat="1" applyFill="1" applyBorder="1" applyAlignment="1" applyProtection="1">
      <alignment horizontal="left" vertical="center" wrapText="1" indent="1"/>
    </xf>
    <xf numFmtId="164" fontId="21" fillId="0" borderId="27" xfId="0" applyNumberFormat="1" applyFont="1" applyFill="1" applyBorder="1" applyAlignment="1" applyProtection="1">
      <alignment horizontal="right" vertical="center" wrapText="1" indent="1"/>
    </xf>
    <xf numFmtId="164" fontId="21" fillId="0" borderId="62" xfId="0" applyNumberFormat="1" applyFont="1" applyFill="1" applyBorder="1" applyAlignment="1" applyProtection="1">
      <alignment horizontal="right" vertical="center" wrapText="1" indent="1"/>
    </xf>
    <xf numFmtId="164" fontId="17" fillId="0" borderId="56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65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65" xfId="0" applyNumberFormat="1" applyFont="1" applyFill="1" applyBorder="1" applyAlignment="1" applyProtection="1">
      <alignment horizontal="right" vertical="center" wrapText="1" indent="1"/>
    </xf>
    <xf numFmtId="164" fontId="22" fillId="0" borderId="56" xfId="0" applyNumberFormat="1" applyFont="1" applyFill="1" applyBorder="1" applyAlignment="1" applyProtection="1">
      <alignment horizontal="right" vertical="center" wrapText="1" indent="1"/>
    </xf>
    <xf numFmtId="164" fontId="22" fillId="0" borderId="19" xfId="0" applyNumberFormat="1" applyFont="1" applyFill="1" applyBorder="1" applyAlignment="1" applyProtection="1">
      <alignment horizontal="right" vertical="center" wrapText="1" indent="1"/>
    </xf>
    <xf numFmtId="164" fontId="17" fillId="0" borderId="14" xfId="0" applyNumberFormat="1" applyFont="1" applyFill="1" applyBorder="1" applyAlignment="1" applyProtection="1">
      <alignment horizontal="right" vertical="center" wrapText="1" indent="1"/>
    </xf>
    <xf numFmtId="164" fontId="2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22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" xfId="0" applyNumberFormat="1" applyFont="1" applyFill="1" applyBorder="1" applyAlignment="1" applyProtection="1">
      <alignment horizontal="left" vertical="center" wrapText="1" indent="1"/>
    </xf>
    <xf numFmtId="164" fontId="22" fillId="0" borderId="5" xfId="0" applyNumberFormat="1" applyFont="1" applyFill="1" applyBorder="1" applyAlignment="1" applyProtection="1">
      <alignment horizontal="left" vertical="center" wrapText="1" indent="2"/>
    </xf>
    <xf numFmtId="164" fontId="22" fillId="0" borderId="2" xfId="0" applyNumberFormat="1" applyFont="1" applyFill="1" applyBorder="1" applyAlignment="1" applyProtection="1">
      <alignment horizontal="left" vertical="center" wrapText="1" indent="2"/>
    </xf>
    <xf numFmtId="164" fontId="25" fillId="0" borderId="2" xfId="0" applyNumberFormat="1" applyFont="1" applyFill="1" applyBorder="1" applyAlignment="1" applyProtection="1">
      <alignment horizontal="left" vertical="center" wrapText="1" indent="1"/>
    </xf>
    <xf numFmtId="164" fontId="22" fillId="0" borderId="6" xfId="0" applyNumberFormat="1" applyFont="1" applyFill="1" applyBorder="1" applyAlignment="1" applyProtection="1">
      <alignment horizontal="left" vertical="center" wrapText="1" indent="1"/>
    </xf>
    <xf numFmtId="164" fontId="17" fillId="0" borderId="6" xfId="0" applyNumberFormat="1" applyFont="1" applyFill="1" applyBorder="1" applyAlignment="1" applyProtection="1">
      <alignment horizontal="left" vertical="center" wrapText="1" indent="2"/>
    </xf>
    <xf numFmtId="164" fontId="17" fillId="0" borderId="5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2" fillId="0" borderId="5" xfId="0" quotePrefix="1" applyNumberFormat="1" applyFont="1" applyFill="1" applyBorder="1" applyAlignment="1" applyProtection="1">
      <alignment horizontal="left" vertical="center" wrapText="1" indent="6"/>
      <protection locked="0"/>
    </xf>
    <xf numFmtId="0" fontId="20" fillId="0" borderId="3" xfId="0" applyFont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8" fillId="0" borderId="0" xfId="0" applyFont="1" applyFill="1" applyAlignment="1" applyProtection="1">
      <alignment horizontal="right" vertical="center" wrapText="1" indent="1"/>
    </xf>
    <xf numFmtId="0" fontId="9" fillId="0" borderId="66" xfId="0" applyFont="1" applyFill="1" applyBorder="1" applyAlignment="1" applyProtection="1">
      <alignment horizontal="center" vertical="center" wrapText="1"/>
    </xf>
    <xf numFmtId="3" fontId="5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62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29" xfId="6" applyFont="1" applyFill="1" applyBorder="1" applyAlignment="1" applyProtection="1">
      <alignment horizontal="left" vertical="center" wrapText="1" indent="1"/>
    </xf>
    <xf numFmtId="0" fontId="17" fillId="0" borderId="56" xfId="6" applyFont="1" applyFill="1" applyBorder="1" applyAlignment="1" applyProtection="1">
      <alignment horizontal="left" vertical="center" wrapText="1" indent="1"/>
    </xf>
    <xf numFmtId="0" fontId="17" fillId="0" borderId="13" xfId="6" applyFont="1" applyFill="1" applyBorder="1" applyAlignment="1" applyProtection="1">
      <alignment horizontal="left" vertical="center" wrapText="1" indent="1"/>
    </xf>
    <xf numFmtId="0" fontId="17" fillId="0" borderId="0" xfId="6" applyFont="1" applyFill="1" applyBorder="1" applyAlignment="1" applyProtection="1">
      <alignment horizontal="left" vertical="center" wrapText="1" indent="1"/>
    </xf>
    <xf numFmtId="0" fontId="16" fillId="0" borderId="67" xfId="6" applyFont="1" applyFill="1" applyBorder="1" applyAlignment="1" applyProtection="1">
      <alignment vertical="center" wrapText="1"/>
    </xf>
    <xf numFmtId="164" fontId="17" fillId="0" borderId="25" xfId="6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9" xfId="0" applyFont="1" applyBorder="1" applyAlignment="1" applyProtection="1">
      <alignment horizontal="left" vertical="center" wrapText="1" indent="1"/>
    </xf>
    <xf numFmtId="0" fontId="20" fillId="0" borderId="2" xfId="0" applyFont="1" applyBorder="1" applyAlignment="1" applyProtection="1">
      <alignment horizontal="left" vertical="center" wrapText="1" indent="1"/>
    </xf>
    <xf numFmtId="0" fontId="20" fillId="0" borderId="13" xfId="0" applyFont="1" applyBorder="1" applyAlignment="1" applyProtection="1">
      <alignment horizontal="left" vertical="center" wrapText="1" indent="1"/>
    </xf>
    <xf numFmtId="0" fontId="20" fillId="0" borderId="3" xfId="0" applyFont="1" applyBorder="1" applyAlignment="1" applyProtection="1">
      <alignment horizontal="left" wrapText="1" indent="1"/>
    </xf>
    <xf numFmtId="0" fontId="20" fillId="0" borderId="2" xfId="0" applyFont="1" applyBorder="1" applyAlignment="1" applyProtection="1">
      <alignment horizontal="left" wrapText="1" indent="1"/>
    </xf>
    <xf numFmtId="0" fontId="20" fillId="0" borderId="13" xfId="0" applyFont="1" applyBorder="1" applyAlignment="1" applyProtection="1">
      <alignment horizontal="left" wrapText="1" indent="1"/>
    </xf>
    <xf numFmtId="164" fontId="4" fillId="0" borderId="0" xfId="0" applyNumberFormat="1" applyFont="1" applyFill="1" applyAlignment="1" applyProtection="1">
      <alignment horizontal="left" vertical="center" wrapText="1"/>
    </xf>
    <xf numFmtId="164" fontId="4" fillId="0" borderId="0" xfId="0" applyNumberFormat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 inden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164" fontId="16" fillId="0" borderId="68" xfId="6" applyNumberFormat="1" applyFont="1" applyFill="1" applyBorder="1" applyAlignment="1" applyProtection="1">
      <alignment horizontal="right" vertical="center" wrapText="1" indent="1"/>
    </xf>
    <xf numFmtId="164" fontId="17" fillId="0" borderId="30" xfId="6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0" xfId="0" applyNumberFormat="1" applyFont="1" applyFill="1" applyBorder="1" applyAlignment="1" applyProtection="1">
      <alignment horizontal="right" vertical="center" wrapText="1" indent="1"/>
    </xf>
    <xf numFmtId="0" fontId="17" fillId="0" borderId="0" xfId="0" applyFont="1" applyFill="1" applyAlignment="1" applyProtection="1">
      <alignment horizontal="right" vertical="center" wrapText="1" indent="1"/>
    </xf>
    <xf numFmtId="0" fontId="11" fillId="0" borderId="0" xfId="0" applyFont="1" applyFill="1" applyAlignment="1" applyProtection="1">
      <alignment vertical="center" wrapText="1"/>
    </xf>
    <xf numFmtId="0" fontId="16" fillId="0" borderId="69" xfId="6" applyFont="1" applyFill="1" applyBorder="1" applyAlignment="1" applyProtection="1">
      <alignment horizontal="center" vertical="center" wrapText="1"/>
    </xf>
    <xf numFmtId="0" fontId="37" fillId="0" borderId="9" xfId="0" applyFont="1" applyBorder="1" applyAlignment="1" applyProtection="1">
      <alignment wrapText="1"/>
    </xf>
    <xf numFmtId="0" fontId="37" fillId="0" borderId="17" xfId="0" applyFont="1" applyBorder="1" applyAlignment="1" applyProtection="1">
      <alignment wrapText="1"/>
    </xf>
    <xf numFmtId="49" fontId="17" fillId="0" borderId="6" xfId="6" applyNumberFormat="1" applyFont="1" applyFill="1" applyBorder="1" applyAlignment="1" applyProtection="1">
      <alignment horizontal="center" vertical="center" wrapText="1"/>
    </xf>
    <xf numFmtId="49" fontId="17" fillId="0" borderId="5" xfId="6" applyNumberFormat="1" applyFont="1" applyFill="1" applyBorder="1" applyAlignment="1" applyProtection="1">
      <alignment horizontal="center" vertical="center" wrapText="1"/>
    </xf>
    <xf numFmtId="49" fontId="17" fillId="0" borderId="7" xfId="6" applyNumberFormat="1" applyFont="1" applyFill="1" applyBorder="1" applyAlignment="1" applyProtection="1">
      <alignment horizontal="center" vertical="center" wrapText="1"/>
    </xf>
    <xf numFmtId="0" fontId="37" fillId="0" borderId="8" xfId="0" applyFont="1" applyBorder="1" applyAlignment="1" applyProtection="1">
      <alignment horizontal="center" wrapText="1"/>
    </xf>
    <xf numFmtId="0" fontId="37" fillId="0" borderId="16" xfId="0" applyFont="1" applyBorder="1" applyAlignment="1" applyProtection="1">
      <alignment horizontal="center" wrapText="1"/>
    </xf>
    <xf numFmtId="49" fontId="17" fillId="0" borderId="21" xfId="6" applyNumberFormat="1" applyFont="1" applyFill="1" applyBorder="1" applyAlignment="1" applyProtection="1">
      <alignment horizontal="center" vertical="center" wrapText="1"/>
    </xf>
    <xf numFmtId="49" fontId="17" fillId="0" borderId="4" xfId="6" applyNumberFormat="1" applyFont="1" applyFill="1" applyBorder="1" applyAlignment="1" applyProtection="1">
      <alignment horizontal="center" vertical="center" wrapText="1"/>
    </xf>
    <xf numFmtId="0" fontId="37" fillId="0" borderId="16" xfId="0" applyFont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 wrapText="1"/>
    </xf>
    <xf numFmtId="0" fontId="0" fillId="0" borderId="0" xfId="0" applyFill="1" applyAlignment="1" applyProtection="1">
      <alignment horizontal="left" vertical="center" wrapText="1"/>
    </xf>
    <xf numFmtId="0" fontId="9" fillId="0" borderId="59" xfId="0" applyFont="1" applyFill="1" applyBorder="1" applyAlignment="1" applyProtection="1">
      <alignment horizontal="center" vertical="center"/>
      <protection locked="0"/>
    </xf>
    <xf numFmtId="164" fontId="22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14" xfId="0" applyNumberFormat="1" applyFont="1" applyFill="1" applyBorder="1" applyAlignment="1" applyProtection="1">
      <alignment horizontal="right" vertical="center" wrapText="1" indent="1"/>
    </xf>
    <xf numFmtId="164" fontId="21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5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62" xfId="0" applyFont="1" applyBorder="1" applyAlignment="1" applyProtection="1">
      <alignment horizontal="left" vertical="center" wrapText="1" indent="1"/>
    </xf>
    <xf numFmtId="0" fontId="9" fillId="0" borderId="9" xfId="0" applyFont="1" applyFill="1" applyBorder="1" applyAlignment="1" applyProtection="1">
      <alignment horizontal="center" vertical="center" wrapText="1"/>
    </xf>
    <xf numFmtId="164" fontId="21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9" xfId="0" applyNumberFormat="1" applyFont="1" applyFill="1" applyBorder="1" applyAlignment="1" applyProtection="1">
      <alignment horizontal="right" vertical="center" wrapText="1" indent="1"/>
    </xf>
    <xf numFmtId="164" fontId="9" fillId="0" borderId="54" xfId="0" applyNumberFormat="1" applyFont="1" applyFill="1" applyBorder="1" applyAlignment="1">
      <alignment horizontal="center" vertical="center"/>
    </xf>
    <xf numFmtId="0" fontId="39" fillId="0" borderId="0" xfId="8" applyFill="1"/>
    <xf numFmtId="168" fontId="20" fillId="0" borderId="2" xfId="8" applyNumberFormat="1" applyFont="1" applyFill="1" applyBorder="1" applyAlignment="1" applyProtection="1">
      <alignment horizontal="right" vertical="center" wrapText="1"/>
      <protection locked="0"/>
    </xf>
    <xf numFmtId="168" fontId="20" fillId="0" borderId="10" xfId="8" applyNumberFormat="1" applyFont="1" applyFill="1" applyBorder="1" applyAlignment="1" applyProtection="1">
      <alignment horizontal="right" vertical="center" wrapText="1"/>
      <protection locked="0"/>
    </xf>
    <xf numFmtId="168" fontId="47" fillId="0" borderId="2" xfId="8" applyNumberFormat="1" applyFont="1" applyFill="1" applyBorder="1" applyAlignment="1" applyProtection="1">
      <alignment horizontal="right" vertical="center" wrapText="1"/>
      <protection locked="0"/>
    </xf>
    <xf numFmtId="0" fontId="20" fillId="0" borderId="0" xfId="8" applyFont="1" applyFill="1"/>
    <xf numFmtId="0" fontId="39" fillId="0" borderId="0" xfId="8" applyFont="1" applyFill="1"/>
    <xf numFmtId="3" fontId="39" fillId="0" borderId="0" xfId="8" applyNumberFormat="1" applyFont="1" applyFill="1" applyAlignment="1">
      <alignment horizontal="center"/>
    </xf>
    <xf numFmtId="0" fontId="28" fillId="0" borderId="0" xfId="7" applyFill="1" applyAlignment="1" applyProtection="1">
      <alignment vertical="center" wrapText="1"/>
    </xf>
    <xf numFmtId="0" fontId="28" fillId="0" borderId="0" xfId="7" applyFill="1" applyAlignment="1" applyProtection="1">
      <alignment horizontal="center" vertical="center"/>
    </xf>
    <xf numFmtId="49" fontId="16" fillId="0" borderId="20" xfId="7" applyNumberFormat="1" applyFont="1" applyFill="1" applyBorder="1" applyAlignment="1" applyProtection="1">
      <alignment horizontal="center" vertical="center" wrapText="1"/>
    </xf>
    <xf numFmtId="49" fontId="16" fillId="0" borderId="33" xfId="7" applyNumberFormat="1" applyFont="1" applyFill="1" applyBorder="1" applyAlignment="1" applyProtection="1">
      <alignment horizontal="center" vertical="center"/>
    </xf>
    <xf numFmtId="49" fontId="16" fillId="0" borderId="34" xfId="7" applyNumberFormat="1" applyFont="1" applyFill="1" applyBorder="1" applyAlignment="1" applyProtection="1">
      <alignment horizontal="center" vertical="center"/>
    </xf>
    <xf numFmtId="49" fontId="15" fillId="0" borderId="0" xfId="7" applyNumberFormat="1" applyFont="1" applyFill="1" applyAlignment="1" applyProtection="1">
      <alignment horizontal="center" vertical="center"/>
    </xf>
    <xf numFmtId="166" fontId="17" fillId="0" borderId="3" xfId="7" applyNumberFormat="1" applyFont="1" applyFill="1" applyBorder="1" applyAlignment="1" applyProtection="1">
      <alignment horizontal="center" vertical="center"/>
    </xf>
    <xf numFmtId="169" fontId="17" fillId="0" borderId="12" xfId="7" applyNumberFormat="1" applyFont="1" applyFill="1" applyBorder="1" applyAlignment="1" applyProtection="1">
      <alignment vertical="center"/>
      <protection locked="0"/>
    </xf>
    <xf numFmtId="166" fontId="17" fillId="0" borderId="2" xfId="7" applyNumberFormat="1" applyFont="1" applyFill="1" applyBorder="1" applyAlignment="1" applyProtection="1">
      <alignment horizontal="center" vertical="center"/>
    </xf>
    <xf numFmtId="169" fontId="17" fillId="0" borderId="10" xfId="7" applyNumberFormat="1" applyFont="1" applyFill="1" applyBorder="1" applyAlignment="1" applyProtection="1">
      <alignment vertical="center"/>
      <protection locked="0"/>
    </xf>
    <xf numFmtId="169" fontId="16" fillId="0" borderId="10" xfId="7" applyNumberFormat="1" applyFont="1" applyFill="1" applyBorder="1" applyAlignment="1" applyProtection="1">
      <alignment vertical="center"/>
    </xf>
    <xf numFmtId="0" fontId="16" fillId="0" borderId="20" xfId="7" applyFont="1" applyFill="1" applyBorder="1" applyAlignment="1" applyProtection="1">
      <alignment horizontal="left" vertical="center" wrapText="1"/>
    </xf>
    <xf numFmtId="166" fontId="17" fillId="0" borderId="33" xfId="7" applyNumberFormat="1" applyFont="1" applyFill="1" applyBorder="1" applyAlignment="1" applyProtection="1">
      <alignment horizontal="center" vertical="center"/>
    </xf>
    <xf numFmtId="169" fontId="16" fillId="0" borderId="34" xfId="7" applyNumberFormat="1" applyFont="1" applyFill="1" applyBorder="1" applyAlignment="1" applyProtection="1">
      <alignment vertical="center"/>
    </xf>
    <xf numFmtId="0" fontId="39" fillId="0" borderId="0" xfId="8" applyFont="1" applyFill="1" applyAlignment="1"/>
    <xf numFmtId="0" fontId="40" fillId="0" borderId="0" xfId="7" applyFont="1" applyFill="1" applyAlignment="1" applyProtection="1">
      <alignment horizontal="center" vertical="center"/>
    </xf>
    <xf numFmtId="0" fontId="38" fillId="0" borderId="8" xfId="8" applyFont="1" applyFill="1" applyBorder="1" applyAlignment="1">
      <alignment horizontal="center" vertical="center"/>
    </xf>
    <xf numFmtId="0" fontId="38" fillId="0" borderId="9" xfId="8" applyFont="1" applyFill="1" applyBorder="1" applyAlignment="1">
      <alignment horizontal="center" vertical="center" wrapText="1"/>
    </xf>
    <xf numFmtId="0" fontId="38" fillId="0" borderId="14" xfId="8" applyFont="1" applyFill="1" applyBorder="1" applyAlignment="1">
      <alignment horizontal="center" vertical="center" wrapText="1"/>
    </xf>
    <xf numFmtId="0" fontId="20" fillId="0" borderId="6" xfId="8" applyFont="1" applyFill="1" applyBorder="1" applyAlignment="1" applyProtection="1">
      <alignment horizontal="left" indent="1"/>
      <protection locked="0"/>
    </xf>
    <xf numFmtId="0" fontId="20" fillId="0" borderId="3" xfId="8" applyFont="1" applyFill="1" applyBorder="1" applyAlignment="1">
      <alignment horizontal="right" indent="1"/>
    </xf>
    <xf numFmtId="3" fontId="20" fillId="0" borderId="3" xfId="8" applyNumberFormat="1" applyFont="1" applyFill="1" applyBorder="1" applyProtection="1">
      <protection locked="0"/>
    </xf>
    <xf numFmtId="3" fontId="20" fillId="0" borderId="12" xfId="8" applyNumberFormat="1" applyFont="1" applyFill="1" applyBorder="1" applyProtection="1">
      <protection locked="0"/>
    </xf>
    <xf numFmtId="0" fontId="20" fillId="0" borderId="5" xfId="8" applyFont="1" applyFill="1" applyBorder="1" applyAlignment="1" applyProtection="1">
      <alignment horizontal="left" indent="1"/>
      <protection locked="0"/>
    </xf>
    <xf numFmtId="0" fontId="20" fillId="0" borderId="2" xfId="8" applyFont="1" applyFill="1" applyBorder="1" applyAlignment="1">
      <alignment horizontal="right" indent="1"/>
    </xf>
    <xf numFmtId="3" fontId="20" fillId="0" borderId="2" xfId="8" applyNumberFormat="1" applyFont="1" applyFill="1" applyBorder="1" applyProtection="1">
      <protection locked="0"/>
    </xf>
    <xf numFmtId="3" fontId="20" fillId="0" borderId="10" xfId="8" applyNumberFormat="1" applyFont="1" applyFill="1" applyBorder="1" applyProtection="1">
      <protection locked="0"/>
    </xf>
    <xf numFmtId="0" fontId="20" fillId="0" borderId="5" xfId="8" applyFont="1" applyFill="1" applyBorder="1" applyProtection="1">
      <protection locked="0"/>
    </xf>
    <xf numFmtId="0" fontId="20" fillId="0" borderId="7" xfId="8" applyFont="1" applyFill="1" applyBorder="1" applyProtection="1">
      <protection locked="0"/>
    </xf>
    <xf numFmtId="0" fontId="20" fillId="0" borderId="13" xfId="8" applyFont="1" applyFill="1" applyBorder="1" applyAlignment="1">
      <alignment horizontal="right" indent="1"/>
    </xf>
    <xf numFmtId="3" fontId="20" fillId="0" borderId="13" xfId="8" applyNumberFormat="1" applyFont="1" applyFill="1" applyBorder="1" applyProtection="1">
      <protection locked="0"/>
    </xf>
    <xf numFmtId="3" fontId="20" fillId="0" borderId="11" xfId="8" applyNumberFormat="1" applyFont="1" applyFill="1" applyBorder="1" applyProtection="1">
      <protection locked="0"/>
    </xf>
    <xf numFmtId="3" fontId="20" fillId="0" borderId="70" xfId="8" applyNumberFormat="1" applyFont="1" applyFill="1" applyBorder="1"/>
    <xf numFmtId="0" fontId="48" fillId="0" borderId="0" xfId="8" applyFont="1" applyFill="1"/>
    <xf numFmtId="0" fontId="49" fillId="0" borderId="8" xfId="8" applyFont="1" applyFill="1" applyBorder="1" applyAlignment="1">
      <alignment horizontal="center" vertical="center"/>
    </xf>
    <xf numFmtId="0" fontId="49" fillId="0" borderId="9" xfId="8" applyFont="1" applyFill="1" applyBorder="1" applyAlignment="1">
      <alignment horizontal="center" vertical="center" wrapText="1"/>
    </xf>
    <xf numFmtId="0" fontId="49" fillId="0" borderId="14" xfId="8" applyFont="1" applyFill="1" applyBorder="1" applyAlignment="1">
      <alignment horizontal="center" vertical="center" wrapText="1"/>
    </xf>
    <xf numFmtId="0" fontId="20" fillId="0" borderId="20" xfId="8" applyFont="1" applyFill="1" applyBorder="1" applyAlignment="1" applyProtection="1">
      <alignment horizontal="left" indent="1"/>
      <protection locked="0"/>
    </xf>
    <xf numFmtId="0" fontId="20" fillId="0" borderId="33" xfId="8" applyFont="1" applyFill="1" applyBorder="1" applyAlignment="1">
      <alignment horizontal="right" indent="1"/>
    </xf>
    <xf numFmtId="3" fontId="20" fillId="0" borderId="33" xfId="8" applyNumberFormat="1" applyFont="1" applyFill="1" applyBorder="1" applyProtection="1">
      <protection locked="0"/>
    </xf>
    <xf numFmtId="3" fontId="20" fillId="0" borderId="34" xfId="8" applyNumberFormat="1" applyFont="1" applyFill="1" applyBorder="1" applyProtection="1">
      <protection locked="0"/>
    </xf>
    <xf numFmtId="0" fontId="48" fillId="0" borderId="0" xfId="0" applyFont="1" applyFill="1"/>
    <xf numFmtId="0" fontId="34" fillId="0" borderId="0" xfId="0" applyFont="1" applyFill="1" applyAlignment="1">
      <alignment horizontal="right"/>
    </xf>
    <xf numFmtId="0" fontId="0" fillId="0" borderId="3" xfId="0" applyFill="1" applyBorder="1" applyAlignment="1" applyProtection="1">
      <alignment horizontal="left" vertical="center" wrapText="1" indent="1"/>
      <protection locked="0"/>
    </xf>
    <xf numFmtId="0" fontId="0" fillId="0" borderId="29" xfId="0" applyFill="1" applyBorder="1" applyAlignment="1" applyProtection="1">
      <alignment horizontal="left" vertical="center" wrapText="1" indent="1"/>
      <protection locked="0"/>
    </xf>
    <xf numFmtId="0" fontId="45" fillId="0" borderId="67" xfId="7" applyFont="1" applyFill="1" applyBorder="1" applyAlignment="1" applyProtection="1">
      <alignment horizontal="center" vertical="center" textRotation="90"/>
    </xf>
    <xf numFmtId="0" fontId="0" fillId="0" borderId="0" xfId="0" applyFill="1" applyProtection="1"/>
    <xf numFmtId="0" fontId="9" fillId="0" borderId="39" xfId="0" applyFont="1" applyFill="1" applyBorder="1" applyAlignment="1" applyProtection="1">
      <alignment horizontal="center" vertical="center" wrapText="1"/>
    </xf>
    <xf numFmtId="164" fontId="22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7" xfId="6" applyFont="1" applyFill="1" applyBorder="1" applyAlignment="1" applyProtection="1">
      <alignment horizontal="left" vertical="center" wrapText="1" indent="1"/>
    </xf>
    <xf numFmtId="0" fontId="21" fillId="0" borderId="8" xfId="0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left" vertical="center" wrapText="1" indent="1"/>
    </xf>
    <xf numFmtId="0" fontId="37" fillId="0" borderId="8" xfId="0" applyFont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9" fillId="0" borderId="30" xfId="0" applyNumberFormat="1" applyFont="1" applyFill="1" applyBorder="1" applyAlignment="1" applyProtection="1">
      <alignment horizontal="right" vertical="center"/>
    </xf>
    <xf numFmtId="49" fontId="22" fillId="0" borderId="21" xfId="0" applyNumberFormat="1" applyFont="1" applyFill="1" applyBorder="1" applyAlignment="1" applyProtection="1">
      <alignment horizontal="center" vertical="center" wrapText="1"/>
    </xf>
    <xf numFmtId="49" fontId="22" fillId="0" borderId="5" xfId="0" applyNumberFormat="1" applyFont="1" applyFill="1" applyBorder="1" applyAlignment="1" applyProtection="1">
      <alignment horizontal="center" vertical="center" wrapText="1"/>
    </xf>
    <xf numFmtId="49" fontId="22" fillId="0" borderId="6" xfId="0" applyNumberFormat="1" applyFont="1" applyFill="1" applyBorder="1" applyAlignment="1" applyProtection="1">
      <alignment horizontal="center" vertical="center" wrapText="1"/>
    </xf>
    <xf numFmtId="0" fontId="22" fillId="0" borderId="3" xfId="6" applyFont="1" applyFill="1" applyBorder="1" applyAlignment="1" applyProtection="1">
      <alignment horizontal="left" vertical="center" wrapText="1" indent="1"/>
    </xf>
    <xf numFmtId="0" fontId="22" fillId="0" borderId="2" xfId="6" applyFont="1" applyFill="1" applyBorder="1" applyAlignment="1" applyProtection="1">
      <alignment horizontal="left" vertical="center" wrapText="1" indent="1"/>
    </xf>
    <xf numFmtId="0" fontId="22" fillId="0" borderId="17" xfId="6" quotePrefix="1" applyFont="1" applyFill="1" applyBorder="1" applyAlignment="1" applyProtection="1">
      <alignment horizontal="left" vertical="center" wrapText="1" indent="1"/>
    </xf>
    <xf numFmtId="0" fontId="39" fillId="0" borderId="0" xfId="8" applyFill="1" applyProtection="1"/>
    <xf numFmtId="0" fontId="50" fillId="0" borderId="0" xfId="8" applyFont="1" applyFill="1" applyProtection="1"/>
    <xf numFmtId="0" fontId="30" fillId="0" borderId="20" xfId="8" applyFont="1" applyFill="1" applyBorder="1" applyAlignment="1" applyProtection="1">
      <alignment horizontal="center" vertical="center" wrapText="1"/>
    </xf>
    <xf numFmtId="0" fontId="30" fillId="0" borderId="33" xfId="8" applyFont="1" applyFill="1" applyBorder="1" applyAlignment="1" applyProtection="1">
      <alignment horizontal="center" vertical="center" wrapText="1"/>
    </xf>
    <xf numFmtId="0" fontId="30" fillId="0" borderId="34" xfId="8" applyFont="1" applyFill="1" applyBorder="1" applyAlignment="1" applyProtection="1">
      <alignment horizontal="center" vertical="center" wrapText="1"/>
    </xf>
    <xf numFmtId="0" fontId="39" fillId="0" borderId="0" xfId="8" applyFill="1" applyAlignment="1" applyProtection="1">
      <alignment horizontal="center" vertical="center"/>
    </xf>
    <xf numFmtId="0" fontId="37" fillId="0" borderId="21" xfId="8" applyFont="1" applyFill="1" applyBorder="1" applyAlignment="1" applyProtection="1">
      <alignment vertical="center" wrapText="1"/>
    </xf>
    <xf numFmtId="166" fontId="17" fillId="0" borderId="29" xfId="7" applyNumberFormat="1" applyFont="1" applyFill="1" applyBorder="1" applyAlignment="1" applyProtection="1">
      <alignment horizontal="center" vertical="center"/>
    </xf>
    <xf numFmtId="168" fontId="46" fillId="0" borderId="29" xfId="8" applyNumberFormat="1" applyFont="1" applyFill="1" applyBorder="1" applyAlignment="1" applyProtection="1">
      <alignment horizontal="right" vertical="center" wrapText="1"/>
      <protection locked="0"/>
    </xf>
    <xf numFmtId="168" fontId="46" fillId="0" borderId="30" xfId="8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8" applyFill="1" applyAlignment="1" applyProtection="1">
      <alignment vertical="center"/>
    </xf>
    <xf numFmtId="0" fontId="37" fillId="0" borderId="5" xfId="8" applyFont="1" applyFill="1" applyBorder="1" applyAlignment="1" applyProtection="1">
      <alignment vertical="center" wrapText="1"/>
    </xf>
    <xf numFmtId="168" fontId="46" fillId="0" borderId="2" xfId="8" applyNumberFormat="1" applyFont="1" applyFill="1" applyBorder="1" applyAlignment="1" applyProtection="1">
      <alignment horizontal="right" vertical="center" wrapText="1"/>
    </xf>
    <xf numFmtId="168" fontId="46" fillId="0" borderId="10" xfId="8" applyNumberFormat="1" applyFont="1" applyFill="1" applyBorder="1" applyAlignment="1" applyProtection="1">
      <alignment horizontal="right" vertical="center" wrapText="1"/>
    </xf>
    <xf numFmtId="0" fontId="41" fillId="0" borderId="5" xfId="8" applyFont="1" applyFill="1" applyBorder="1" applyAlignment="1" applyProtection="1">
      <alignment horizontal="left" vertical="center" wrapText="1" indent="1"/>
    </xf>
    <xf numFmtId="168" fontId="47" fillId="0" borderId="10" xfId="8" applyNumberFormat="1" applyFont="1" applyFill="1" applyBorder="1" applyAlignment="1" applyProtection="1">
      <alignment horizontal="right" vertical="center" wrapText="1"/>
      <protection locked="0"/>
    </xf>
    <xf numFmtId="168" fontId="20" fillId="0" borderId="2" xfId="8" applyNumberFormat="1" applyFont="1" applyFill="1" applyBorder="1" applyAlignment="1" applyProtection="1">
      <alignment horizontal="right" vertical="center" wrapText="1"/>
    </xf>
    <xf numFmtId="168" fontId="20" fillId="0" borderId="10" xfId="8" applyNumberFormat="1" applyFont="1" applyFill="1" applyBorder="1" applyAlignment="1" applyProtection="1">
      <alignment horizontal="right" vertical="center" wrapText="1"/>
    </xf>
    <xf numFmtId="0" fontId="37" fillId="0" borderId="20" xfId="8" applyFont="1" applyFill="1" applyBorder="1" applyAlignment="1" applyProtection="1">
      <alignment vertical="center" wrapText="1"/>
    </xf>
    <xf numFmtId="168" fontId="46" fillId="0" borderId="33" xfId="8" applyNumberFormat="1" applyFont="1" applyFill="1" applyBorder="1" applyAlignment="1" applyProtection="1">
      <alignment horizontal="right" vertical="center" wrapText="1"/>
    </xf>
    <xf numFmtId="168" fontId="46" fillId="0" borderId="34" xfId="8" applyNumberFormat="1" applyFont="1" applyFill="1" applyBorder="1" applyAlignment="1" applyProtection="1">
      <alignment horizontal="right" vertical="center" wrapText="1"/>
    </xf>
    <xf numFmtId="0" fontId="20" fillId="0" borderId="0" xfId="8" applyFont="1" applyFill="1" applyProtection="1"/>
    <xf numFmtId="3" fontId="39" fillId="0" borderId="0" xfId="8" applyNumberFormat="1" applyFont="1" applyFill="1" applyProtection="1"/>
    <xf numFmtId="3" fontId="39" fillId="0" borderId="0" xfId="8" applyNumberFormat="1" applyFont="1" applyFill="1" applyAlignment="1" applyProtection="1">
      <alignment horizontal="center"/>
    </xf>
    <xf numFmtId="0" fontId="39" fillId="0" borderId="0" xfId="8" applyFont="1" applyFill="1" applyProtection="1"/>
    <xf numFmtId="0" fontId="39" fillId="0" borderId="0" xfId="8" applyFill="1" applyAlignment="1" applyProtection="1">
      <alignment horizontal="center"/>
    </xf>
    <xf numFmtId="0" fontId="28" fillId="0" borderId="0" xfId="7" applyFill="1" applyAlignment="1" applyProtection="1">
      <alignment vertical="center"/>
    </xf>
    <xf numFmtId="169" fontId="16" fillId="0" borderId="10" xfId="7" applyNumberFormat="1" applyFont="1" applyFill="1" applyBorder="1" applyAlignment="1" applyProtection="1">
      <alignment vertical="center"/>
      <protection locked="0"/>
    </xf>
    <xf numFmtId="0" fontId="15" fillId="0" borderId="0" xfId="7" applyFont="1" applyFill="1" applyAlignment="1" applyProtection="1">
      <alignment vertical="center"/>
    </xf>
    <xf numFmtId="0" fontId="39" fillId="0" borderId="0" xfId="8" applyFont="1" applyFill="1" applyAlignment="1" applyProtection="1"/>
    <xf numFmtId="0" fontId="38" fillId="0" borderId="69" xfId="8" applyFont="1" applyFill="1" applyBorder="1" applyAlignment="1">
      <alignment horizontal="center" vertical="center"/>
    </xf>
    <xf numFmtId="0" fontId="38" fillId="0" borderId="67" xfId="8" applyFont="1" applyFill="1" applyBorder="1" applyAlignment="1">
      <alignment horizontal="center" vertical="center" wrapText="1"/>
    </xf>
    <xf numFmtId="0" fontId="38" fillId="0" borderId="68" xfId="8" applyFont="1" applyFill="1" applyBorder="1" applyAlignment="1">
      <alignment horizontal="center" vertical="center" wrapText="1"/>
    </xf>
    <xf numFmtId="0" fontId="20" fillId="0" borderId="6" xfId="8" applyFont="1" applyFill="1" applyBorder="1" applyProtection="1">
      <protection locked="0"/>
    </xf>
    <xf numFmtId="0" fontId="37" fillId="0" borderId="8" xfId="8" applyFont="1" applyFill="1" applyBorder="1" applyProtection="1">
      <protection locked="0"/>
    </xf>
    <xf numFmtId="0" fontId="20" fillId="0" borderId="9" xfId="8" applyFont="1" applyFill="1" applyBorder="1" applyAlignment="1">
      <alignment horizontal="right" indent="1"/>
    </xf>
    <xf numFmtId="3" fontId="20" fillId="0" borderId="9" xfId="8" applyNumberFormat="1" applyFont="1" applyFill="1" applyBorder="1" applyProtection="1">
      <protection locked="0"/>
    </xf>
    <xf numFmtId="169" fontId="16" fillId="0" borderId="14" xfId="7" applyNumberFormat="1" applyFont="1" applyFill="1" applyBorder="1" applyAlignment="1" applyProtection="1">
      <alignment vertical="center"/>
    </xf>
    <xf numFmtId="0" fontId="51" fillId="0" borderId="0" xfId="8" applyFont="1" applyFill="1"/>
    <xf numFmtId="0" fontId="49" fillId="0" borderId="69" xfId="8" applyFont="1" applyFill="1" applyBorder="1" applyAlignment="1">
      <alignment horizontal="center" vertical="center"/>
    </xf>
    <xf numFmtId="0" fontId="49" fillId="0" borderId="67" xfId="8" applyFont="1" applyFill="1" applyBorder="1" applyAlignment="1">
      <alignment horizontal="center" vertical="center" wrapText="1"/>
    </xf>
    <xf numFmtId="0" fontId="49" fillId="0" borderId="68" xfId="8" applyFont="1" applyFill="1" applyBorder="1" applyAlignment="1">
      <alignment horizontal="center" vertical="center" wrapText="1"/>
    </xf>
    <xf numFmtId="0" fontId="20" fillId="0" borderId="7" xfId="8" applyFont="1" applyFill="1" applyBorder="1" applyAlignment="1" applyProtection="1">
      <alignment horizontal="left" indent="1"/>
      <protection locked="0"/>
    </xf>
    <xf numFmtId="0" fontId="37" fillId="0" borderId="26" xfId="8" applyNumberFormat="1" applyFont="1" applyFill="1" applyBorder="1"/>
    <xf numFmtId="0" fontId="9" fillId="0" borderId="14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Protection="1">
      <protection locked="0"/>
    </xf>
    <xf numFmtId="0" fontId="26" fillId="0" borderId="0" xfId="0" applyFont="1" applyFill="1" applyProtection="1">
      <protection locked="0"/>
    </xf>
    <xf numFmtId="0" fontId="52" fillId="0" borderId="0" xfId="0" applyFont="1" applyFill="1" applyProtection="1">
      <protection locked="0"/>
    </xf>
    <xf numFmtId="0" fontId="52" fillId="0" borderId="0" xfId="0" applyFont="1" applyFill="1" applyProtection="1"/>
    <xf numFmtId="0" fontId="52" fillId="0" borderId="0" xfId="0" applyFont="1" applyFill="1"/>
    <xf numFmtId="0" fontId="9" fillId="0" borderId="8" xfId="0" applyFont="1" applyFill="1" applyBorder="1" applyAlignment="1" applyProtection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/>
    </xf>
    <xf numFmtId="0" fontId="22" fillId="0" borderId="3" xfId="0" applyFont="1" applyFill="1" applyBorder="1" applyAlignment="1" applyProtection="1">
      <alignment vertical="center" wrapText="1"/>
    </xf>
    <xf numFmtId="164" fontId="22" fillId="0" borderId="3" xfId="0" applyNumberFormat="1" applyFont="1" applyFill="1" applyBorder="1" applyAlignment="1" applyProtection="1">
      <alignment vertical="center"/>
      <protection locked="0"/>
    </xf>
    <xf numFmtId="164" fontId="21" fillId="0" borderId="12" xfId="0" applyNumberFormat="1" applyFont="1" applyFill="1" applyBorder="1" applyAlignment="1" applyProtection="1">
      <alignment vertical="center"/>
    </xf>
    <xf numFmtId="164" fontId="21" fillId="0" borderId="11" xfId="0" applyNumberFormat="1" applyFont="1" applyFill="1" applyBorder="1" applyAlignment="1" applyProtection="1">
      <alignment vertical="center"/>
    </xf>
    <xf numFmtId="0" fontId="21" fillId="0" borderId="8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vertical="center" wrapText="1"/>
    </xf>
    <xf numFmtId="0" fontId="0" fillId="0" borderId="71" xfId="0" applyFill="1" applyBorder="1" applyProtection="1"/>
    <xf numFmtId="0" fontId="7" fillId="0" borderId="71" xfId="0" applyFont="1" applyFill="1" applyBorder="1" applyAlignment="1" applyProtection="1">
      <alignment horizontal="center"/>
    </xf>
    <xf numFmtId="0" fontId="0" fillId="0" borderId="0" xfId="0" applyFill="1" applyBorder="1"/>
    <xf numFmtId="0" fontId="7" fillId="0" borderId="0" xfId="0" applyFont="1" applyFill="1" applyBorder="1" applyAlignment="1">
      <alignment horizontal="center"/>
    </xf>
    <xf numFmtId="0" fontId="0" fillId="0" borderId="33" xfId="0" applyFill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/>
    </xf>
    <xf numFmtId="0" fontId="5" fillId="0" borderId="62" xfId="0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/>
    </xf>
    <xf numFmtId="0" fontId="5" fillId="0" borderId="75" xfId="0" applyFont="1" applyBorder="1" applyAlignment="1">
      <alignment vertical="center" wrapText="1"/>
    </xf>
    <xf numFmtId="0" fontId="19" fillId="0" borderId="0" xfId="6" applyFont="1" applyFill="1" applyAlignment="1" applyProtection="1">
      <alignment horizontal="center"/>
    </xf>
    <xf numFmtId="164" fontId="6" fillId="0" borderId="26" xfId="6" applyNumberFormat="1" applyFont="1" applyFill="1" applyBorder="1" applyAlignment="1" applyProtection="1">
      <alignment horizontal="center" vertical="center"/>
    </xf>
    <xf numFmtId="164" fontId="6" fillId="0" borderId="49" xfId="6" applyNumberFormat="1" applyFont="1" applyFill="1" applyBorder="1" applyAlignment="1" applyProtection="1">
      <alignment horizontal="center" vertical="center"/>
    </xf>
    <xf numFmtId="164" fontId="6" fillId="0" borderId="27" xfId="6" applyNumberFormat="1" applyFont="1" applyFill="1" applyBorder="1" applyAlignment="1" applyProtection="1">
      <alignment horizontal="center" vertical="center"/>
    </xf>
    <xf numFmtId="0" fontId="9" fillId="0" borderId="72" xfId="6" applyFont="1" applyFill="1" applyBorder="1" applyAlignment="1" applyProtection="1">
      <alignment horizontal="center" vertical="center" wrapText="1"/>
    </xf>
    <xf numFmtId="0" fontId="9" fillId="0" borderId="37" xfId="6" applyFont="1" applyFill="1" applyBorder="1" applyAlignment="1" applyProtection="1">
      <alignment horizontal="center" vertical="center" wrapText="1"/>
    </xf>
    <xf numFmtId="0" fontId="9" fillId="0" borderId="66" xfId="6" applyFont="1" applyFill="1" applyBorder="1" applyAlignment="1" applyProtection="1">
      <alignment horizontal="center" vertical="center" wrapText="1"/>
    </xf>
    <xf numFmtId="0" fontId="9" fillId="0" borderId="35" xfId="6" applyFont="1" applyFill="1" applyBorder="1" applyAlignment="1" applyProtection="1">
      <alignment horizontal="center" vertical="center" wrapText="1"/>
    </xf>
    <xf numFmtId="164" fontId="5" fillId="0" borderId="26" xfId="6" applyNumberFormat="1" applyFont="1" applyFill="1" applyBorder="1" applyAlignment="1" applyProtection="1">
      <alignment horizontal="center" vertical="center"/>
    </xf>
    <xf numFmtId="164" fontId="5" fillId="0" borderId="49" xfId="6" applyNumberFormat="1" applyFont="1" applyFill="1" applyBorder="1" applyAlignment="1" applyProtection="1">
      <alignment horizontal="center" vertical="center"/>
    </xf>
    <xf numFmtId="164" fontId="5" fillId="0" borderId="27" xfId="6" applyNumberFormat="1" applyFont="1" applyFill="1" applyBorder="1" applyAlignment="1" applyProtection="1">
      <alignment horizontal="center" vertical="center"/>
    </xf>
    <xf numFmtId="164" fontId="8" fillId="0" borderId="0" xfId="6" applyNumberFormat="1" applyFont="1" applyFill="1" applyBorder="1" applyAlignment="1" applyProtection="1">
      <alignment horizontal="center" vertical="center"/>
    </xf>
    <xf numFmtId="0" fontId="22" fillId="0" borderId="0" xfId="6" applyFont="1" applyFill="1" applyBorder="1" applyAlignment="1" applyProtection="1">
      <alignment horizontal="left" vertical="center" wrapText="1"/>
    </xf>
    <xf numFmtId="164" fontId="29" fillId="0" borderId="1" xfId="6" applyNumberFormat="1" applyFont="1" applyFill="1" applyBorder="1" applyAlignment="1" applyProtection="1">
      <alignment horizontal="left" vertical="center"/>
    </xf>
    <xf numFmtId="164" fontId="23" fillId="0" borderId="40" xfId="0" applyNumberFormat="1" applyFont="1" applyFill="1" applyBorder="1" applyAlignment="1" applyProtection="1">
      <alignment horizontal="center" vertical="center" wrapText="1"/>
    </xf>
    <xf numFmtId="164" fontId="23" fillId="0" borderId="38" xfId="0" applyNumberFormat="1" applyFont="1" applyFill="1" applyBorder="1" applyAlignment="1" applyProtection="1">
      <alignment horizontal="center" vertical="center" wrapText="1"/>
    </xf>
    <xf numFmtId="164" fontId="27" fillId="0" borderId="0" xfId="0" applyNumberFormat="1" applyFont="1" applyFill="1" applyAlignment="1" applyProtection="1">
      <alignment horizontal="center" textRotation="180" wrapText="1"/>
    </xf>
    <xf numFmtId="0" fontId="0" fillId="0" borderId="0" xfId="0" applyFill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wrapText="1"/>
    </xf>
    <xf numFmtId="164" fontId="0" fillId="0" borderId="0" xfId="0" applyNumberFormat="1" applyFill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 wrapText="1"/>
    </xf>
    <xf numFmtId="164" fontId="19" fillId="0" borderId="0" xfId="0" applyNumberFormat="1" applyFont="1" applyFill="1" applyAlignment="1">
      <alignment horizontal="center" vertical="center" wrapText="1"/>
    </xf>
    <xf numFmtId="164" fontId="19" fillId="0" borderId="0" xfId="0" applyNumberFormat="1" applyFont="1" applyFill="1" applyAlignment="1">
      <alignment horizontal="left" vertical="center" wrapText="1"/>
    </xf>
    <xf numFmtId="164" fontId="0" fillId="0" borderId="0" xfId="0" applyNumberFormat="1" applyFill="1" applyAlignment="1" applyProtection="1">
      <alignment horizontal="left" vertical="center" wrapText="1"/>
      <protection locked="0"/>
    </xf>
    <xf numFmtId="164" fontId="7" fillId="0" borderId="1" xfId="0" applyNumberFormat="1" applyFont="1" applyFill="1" applyBorder="1" applyAlignment="1">
      <alignment horizontal="right" vertical="center"/>
    </xf>
    <xf numFmtId="164" fontId="9" fillId="0" borderId="72" xfId="0" applyNumberFormat="1" applyFont="1" applyFill="1" applyBorder="1" applyAlignment="1">
      <alignment horizontal="center" vertical="center"/>
    </xf>
    <xf numFmtId="164" fontId="9" fillId="0" borderId="64" xfId="0" applyNumberFormat="1" applyFont="1" applyFill="1" applyBorder="1" applyAlignment="1">
      <alignment horizontal="center" vertical="center"/>
    </xf>
    <xf numFmtId="164" fontId="9" fillId="0" borderId="37" xfId="0" applyNumberFormat="1" applyFont="1" applyFill="1" applyBorder="1" applyAlignment="1">
      <alignment horizontal="center" vertical="center"/>
    </xf>
    <xf numFmtId="164" fontId="23" fillId="0" borderId="22" xfId="0" applyNumberFormat="1" applyFont="1" applyFill="1" applyBorder="1" applyAlignment="1">
      <alignment horizontal="center" vertical="center" wrapText="1"/>
    </xf>
    <xf numFmtId="164" fontId="9" fillId="0" borderId="40" xfId="0" applyNumberFormat="1" applyFont="1" applyFill="1" applyBorder="1" applyAlignment="1">
      <alignment horizontal="center" vertical="center" wrapText="1"/>
    </xf>
    <xf numFmtId="164" fontId="9" fillId="0" borderId="52" xfId="0" applyNumberFormat="1" applyFont="1" applyFill="1" applyBorder="1" applyAlignment="1">
      <alignment horizontal="center" vertical="center" wrapText="1"/>
    </xf>
    <xf numFmtId="164" fontId="16" fillId="0" borderId="22" xfId="0" applyNumberFormat="1" applyFont="1" applyFill="1" applyBorder="1" applyAlignment="1">
      <alignment horizontal="center" vertical="center"/>
    </xf>
    <xf numFmtId="164" fontId="16" fillId="0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164" fontId="32" fillId="0" borderId="46" xfId="0" applyNumberFormat="1" applyFont="1" applyFill="1" applyBorder="1" applyAlignment="1">
      <alignment horizontal="center" vertical="center" wrapText="1"/>
    </xf>
    <xf numFmtId="164" fontId="32" fillId="0" borderId="49" xfId="0" applyNumberFormat="1" applyFont="1" applyFill="1" applyBorder="1" applyAlignment="1">
      <alignment horizontal="center" vertical="center" wrapText="1"/>
    </xf>
    <xf numFmtId="164" fontId="0" fillId="0" borderId="39" xfId="0" applyNumberFormat="1" applyFill="1" applyBorder="1" applyAlignment="1" applyProtection="1">
      <alignment horizontal="left" vertical="center" wrapText="1"/>
      <protection locked="0"/>
    </xf>
    <xf numFmtId="164" fontId="0" fillId="0" borderId="28" xfId="0" applyNumberFormat="1" applyFill="1" applyBorder="1" applyAlignment="1" applyProtection="1">
      <alignment horizontal="left" vertical="center" wrapText="1"/>
      <protection locked="0"/>
    </xf>
    <xf numFmtId="164" fontId="0" fillId="0" borderId="61" xfId="0" applyNumberFormat="1" applyFill="1" applyBorder="1" applyAlignment="1" applyProtection="1">
      <alignment horizontal="left" vertical="center" wrapText="1"/>
      <protection locked="0"/>
    </xf>
    <xf numFmtId="164" fontId="0" fillId="0" borderId="32" xfId="0" applyNumberFormat="1" applyFill="1" applyBorder="1" applyAlignment="1" applyProtection="1">
      <alignment horizontal="left" vertical="center" wrapText="1"/>
      <protection locked="0"/>
    </xf>
    <xf numFmtId="164" fontId="32" fillId="0" borderId="46" xfId="0" applyNumberFormat="1" applyFont="1" applyFill="1" applyBorder="1" applyAlignment="1">
      <alignment horizontal="left" vertical="center" wrapText="1" indent="2"/>
    </xf>
    <xf numFmtId="164" fontId="32" fillId="0" borderId="49" xfId="0" applyNumberFormat="1" applyFont="1" applyFill="1" applyBorder="1" applyAlignment="1">
      <alignment horizontal="left" vertical="center" wrapText="1" indent="2"/>
    </xf>
    <xf numFmtId="165" fontId="30" fillId="0" borderId="47" xfId="0" applyNumberFormat="1" applyFont="1" applyFill="1" applyBorder="1" applyAlignment="1">
      <alignment horizontal="left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9" fillId="0" borderId="46" xfId="0" applyFont="1" applyFill="1" applyBorder="1" applyAlignment="1" applyProtection="1">
      <alignment horizontal="center" vertical="center" wrapText="1"/>
    </xf>
    <xf numFmtId="0" fontId="9" fillId="0" borderId="49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67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68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9" fillId="0" borderId="54" xfId="0" applyFont="1" applyFill="1" applyBorder="1" applyAlignment="1" applyProtection="1">
      <alignment horizontal="center" vertical="center" wrapText="1"/>
    </xf>
    <xf numFmtId="0" fontId="9" fillId="0" borderId="73" xfId="0" applyFont="1" applyFill="1" applyBorder="1" applyAlignment="1" applyProtection="1">
      <alignment horizontal="center" vertical="center" wrapText="1"/>
    </xf>
    <xf numFmtId="0" fontId="9" fillId="0" borderId="50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9" fillId="0" borderId="74" xfId="0" applyFont="1" applyFill="1" applyBorder="1" applyAlignment="1" applyProtection="1">
      <alignment horizontal="center" vertical="center"/>
      <protection locked="0"/>
    </xf>
    <xf numFmtId="0" fontId="9" fillId="0" borderId="54" xfId="0" applyFont="1" applyFill="1" applyBorder="1" applyAlignment="1" applyProtection="1">
      <alignment horizontal="center" vertical="center"/>
      <protection locked="0"/>
    </xf>
    <xf numFmtId="0" fontId="9" fillId="0" borderId="32" xfId="0" applyFont="1" applyFill="1" applyBorder="1" applyAlignment="1" applyProtection="1">
      <alignment horizontal="center" vertical="center"/>
      <protection locked="0"/>
    </xf>
    <xf numFmtId="0" fontId="9" fillId="0" borderId="72" xfId="0" applyFont="1" applyFill="1" applyBorder="1" applyAlignment="1" applyProtection="1">
      <alignment horizontal="center" vertical="center" wrapText="1"/>
    </xf>
    <xf numFmtId="0" fontId="9" fillId="0" borderId="37" xfId="0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center" wrapText="1"/>
    </xf>
    <xf numFmtId="0" fontId="4" fillId="0" borderId="0" xfId="0" applyFont="1" applyFill="1" applyAlignment="1" applyProtection="1">
      <alignment horizontal="left"/>
      <protection locked="0"/>
    </xf>
    <xf numFmtId="164" fontId="9" fillId="0" borderId="38" xfId="0" applyNumberFormat="1" applyFont="1" applyFill="1" applyBorder="1" applyAlignment="1">
      <alignment horizontal="center" vertical="center" wrapText="1"/>
    </xf>
    <xf numFmtId="164" fontId="9" fillId="0" borderId="69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vertical="center" wrapText="1"/>
    </xf>
    <xf numFmtId="164" fontId="9" fillId="0" borderId="67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/>
    </xf>
    <xf numFmtId="164" fontId="9" fillId="0" borderId="17" xfId="0" applyNumberFormat="1" applyFont="1" applyFill="1" applyBorder="1" applyAlignment="1">
      <alignment horizontal="center" vertical="center" wrapText="1"/>
    </xf>
    <xf numFmtId="0" fontId="39" fillId="0" borderId="0" xfId="8" applyFont="1" applyFill="1" applyAlignment="1" applyProtection="1">
      <alignment horizontal="left"/>
    </xf>
    <xf numFmtId="0" fontId="42" fillId="0" borderId="0" xfId="8" applyFont="1" applyFill="1" applyAlignment="1" applyProtection="1">
      <alignment horizontal="center" vertical="center" wrapText="1"/>
    </xf>
    <xf numFmtId="0" fontId="42" fillId="0" borderId="0" xfId="8" applyFont="1" applyFill="1" applyAlignment="1" applyProtection="1">
      <alignment horizontal="center" vertical="center"/>
    </xf>
    <xf numFmtId="0" fontId="43" fillId="0" borderId="0" xfId="8" applyFont="1" applyFill="1" applyBorder="1" applyAlignment="1" applyProtection="1">
      <alignment horizontal="right"/>
    </xf>
    <xf numFmtId="0" fontId="44" fillId="0" borderId="69" xfId="8" applyFont="1" applyFill="1" applyBorder="1" applyAlignment="1" applyProtection="1">
      <alignment horizontal="center" vertical="center" wrapText="1"/>
    </xf>
    <xf numFmtId="0" fontId="44" fillId="0" borderId="4" xfId="8" applyFont="1" applyFill="1" applyBorder="1" applyAlignment="1" applyProtection="1">
      <alignment horizontal="center" vertical="center" wrapText="1"/>
    </xf>
    <xf numFmtId="0" fontId="44" fillId="0" borderId="6" xfId="8" applyFont="1" applyFill="1" applyBorder="1" applyAlignment="1" applyProtection="1">
      <alignment horizontal="center" vertical="center" wrapText="1"/>
    </xf>
    <xf numFmtId="0" fontId="45" fillId="0" borderId="67" xfId="7" applyFont="1" applyFill="1" applyBorder="1" applyAlignment="1" applyProtection="1">
      <alignment horizontal="center" vertical="center" textRotation="90"/>
    </xf>
    <xf numFmtId="0" fontId="45" fillId="0" borderId="19" xfId="7" applyFont="1" applyFill="1" applyBorder="1" applyAlignment="1" applyProtection="1">
      <alignment horizontal="center" vertical="center" textRotation="90"/>
    </xf>
    <xf numFmtId="0" fontId="45" fillId="0" borderId="3" xfId="7" applyFont="1" applyFill="1" applyBorder="1" applyAlignment="1" applyProtection="1">
      <alignment horizontal="center" vertical="center" textRotation="90"/>
    </xf>
    <xf numFmtId="0" fontId="43" fillId="0" borderId="29" xfId="8" applyFont="1" applyFill="1" applyBorder="1" applyAlignment="1" applyProtection="1">
      <alignment horizontal="center" vertical="center" wrapText="1"/>
    </xf>
    <xf numFmtId="0" fontId="43" fillId="0" borderId="2" xfId="8" applyFont="1" applyFill="1" applyBorder="1" applyAlignment="1" applyProtection="1">
      <alignment horizontal="center" vertical="center" wrapText="1"/>
    </xf>
    <xf numFmtId="0" fontId="43" fillId="0" borderId="68" xfId="8" applyFont="1" applyFill="1" applyBorder="1" applyAlignment="1" applyProtection="1">
      <alignment horizontal="center" vertical="center" wrapText="1"/>
    </xf>
    <xf numFmtId="0" fontId="43" fillId="0" borderId="12" xfId="8" applyFont="1" applyFill="1" applyBorder="1" applyAlignment="1" applyProtection="1">
      <alignment horizontal="center" vertical="center" wrapText="1"/>
    </xf>
    <xf numFmtId="0" fontId="43" fillId="0" borderId="2" xfId="8" applyFont="1" applyFill="1" applyBorder="1" applyAlignment="1" applyProtection="1">
      <alignment horizontal="center" wrapText="1"/>
    </xf>
    <xf numFmtId="0" fontId="43" fillId="0" borderId="10" xfId="8" applyFont="1" applyFill="1" applyBorder="1" applyAlignment="1" applyProtection="1">
      <alignment horizontal="center" wrapText="1"/>
    </xf>
    <xf numFmtId="0" fontId="39" fillId="0" borderId="0" xfId="8" applyFont="1" applyFill="1" applyAlignment="1" applyProtection="1">
      <alignment horizontal="center"/>
    </xf>
    <xf numFmtId="0" fontId="32" fillId="0" borderId="0" xfId="7" applyFont="1" applyFill="1" applyAlignment="1" applyProtection="1">
      <alignment horizontal="center" vertical="center" wrapText="1"/>
    </xf>
    <xf numFmtId="0" fontId="19" fillId="0" borderId="0" xfId="7" applyFont="1" applyFill="1" applyAlignment="1" applyProtection="1">
      <alignment horizontal="center" vertical="center" wrapText="1"/>
    </xf>
    <xf numFmtId="0" fontId="29" fillId="0" borderId="0" xfId="7" applyFont="1" applyFill="1" applyBorder="1" applyAlignment="1" applyProtection="1">
      <alignment horizontal="right" vertical="center"/>
    </xf>
    <xf numFmtId="0" fontId="19" fillId="0" borderId="21" xfId="7" applyFont="1" applyFill="1" applyBorder="1" applyAlignment="1" applyProtection="1">
      <alignment horizontal="center" vertical="center" wrapText="1"/>
    </xf>
    <xf numFmtId="0" fontId="19" fillId="0" borderId="5" xfId="7" applyFont="1" applyFill="1" applyBorder="1" applyAlignment="1" applyProtection="1">
      <alignment horizontal="center" vertical="center" wrapText="1"/>
    </xf>
    <xf numFmtId="0" fontId="45" fillId="0" borderId="29" xfId="7" applyFont="1" applyFill="1" applyBorder="1" applyAlignment="1" applyProtection="1">
      <alignment horizontal="center" vertical="center" textRotation="90"/>
    </xf>
    <xf numFmtId="0" fontId="45" fillId="0" borderId="2" xfId="7" applyFont="1" applyFill="1" applyBorder="1" applyAlignment="1" applyProtection="1">
      <alignment horizontal="center" vertical="center" textRotation="90"/>
    </xf>
    <xf numFmtId="0" fontId="7" fillId="0" borderId="30" xfId="7" applyFont="1" applyFill="1" applyBorder="1" applyAlignment="1" applyProtection="1">
      <alignment horizontal="center" vertical="center" wrapText="1"/>
    </xf>
    <xf numFmtId="0" fontId="7" fillId="0" borderId="10" xfId="7" applyFont="1" applyFill="1" applyBorder="1" applyAlignment="1" applyProtection="1">
      <alignment horizontal="center" vertical="center"/>
    </xf>
    <xf numFmtId="0" fontId="42" fillId="0" borderId="0" xfId="8" applyFont="1" applyFill="1" applyAlignment="1">
      <alignment horizontal="center" vertical="center" wrapText="1"/>
    </xf>
    <xf numFmtId="0" fontId="42" fillId="0" borderId="0" xfId="8" applyFont="1" applyFill="1" applyAlignment="1">
      <alignment horizontal="center" vertical="center"/>
    </xf>
    <xf numFmtId="0" fontId="38" fillId="0" borderId="46" xfId="8" applyFont="1" applyFill="1" applyBorder="1" applyAlignment="1">
      <alignment horizontal="left"/>
    </xf>
    <xf numFmtId="0" fontId="38" fillId="0" borderId="62" xfId="8" applyFont="1" applyFill="1" applyBorder="1" applyAlignment="1">
      <alignment horizontal="left"/>
    </xf>
    <xf numFmtId="3" fontId="39" fillId="0" borderId="0" xfId="8" applyNumberFormat="1" applyFont="1" applyFill="1" applyAlignment="1">
      <alignment horizontal="center"/>
    </xf>
    <xf numFmtId="0" fontId="42" fillId="0" borderId="0" xfId="8" applyFont="1" applyFill="1" applyAlignment="1">
      <alignment horizontal="center" wrapText="1"/>
    </xf>
    <xf numFmtId="0" fontId="42" fillId="0" borderId="0" xfId="8" applyFont="1" applyFill="1" applyAlignment="1">
      <alignment horizontal="center"/>
    </xf>
    <xf numFmtId="0" fontId="38" fillId="0" borderId="46" xfId="8" applyFont="1" applyFill="1" applyBorder="1" applyAlignment="1">
      <alignment horizontal="left" indent="1"/>
    </xf>
    <xf numFmtId="0" fontId="38" fillId="0" borderId="62" xfId="8" applyFont="1" applyFill="1" applyBorder="1" applyAlignment="1">
      <alignment horizontal="left" indent="1"/>
    </xf>
    <xf numFmtId="0" fontId="6" fillId="0" borderId="0" xfId="0" applyFont="1" applyFill="1" applyAlignment="1" applyProtection="1">
      <alignment horizontal="center" vertical="top" wrapText="1"/>
      <protection locked="0"/>
    </xf>
  </cellXfs>
  <cellStyles count="10">
    <cellStyle name="Ezres 2" xfId="1"/>
    <cellStyle name="Ezres 2 2" xfId="2"/>
    <cellStyle name="Ezres 3" xfId="3"/>
    <cellStyle name="Hiperhivatkozás" xfId="4"/>
    <cellStyle name="Már látott hiperhivatkozás" xfId="5"/>
    <cellStyle name="Normál" xfId="0" builtinId="0"/>
    <cellStyle name="Normál_KVRENMUNKA" xfId="6"/>
    <cellStyle name="Normál_VAGYONK" xfId="7"/>
    <cellStyle name="Normál_VAGYONKIM" xfId="8"/>
    <cellStyle name="Százalék 2" xfId="9"/>
  </cellStyles>
  <dxfs count="2">
    <dxf>
      <font>
        <condense val="0"/>
        <extend val="0"/>
        <color indexed="10"/>
      </font>
    </dxf>
    <dxf>
      <font>
        <condense val="0"/>
        <extend val="0"/>
        <color indexed="13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2"/>
  <dimension ref="A1:E103"/>
  <sheetViews>
    <sheetView view="pageLayout" zoomScaleNormal="100" workbookViewId="0">
      <selection activeCell="D28" sqref="D28"/>
    </sheetView>
  </sheetViews>
  <sheetFormatPr defaultRowHeight="15.75"/>
  <cols>
    <col min="1" max="1" width="8.5" style="285" customWidth="1"/>
    <col min="2" max="2" width="58.83203125" style="285" customWidth="1"/>
    <col min="3" max="5" width="12.83203125" style="285" customWidth="1"/>
    <col min="6" max="16384" width="9.33203125" style="285"/>
  </cols>
  <sheetData>
    <row r="1" spans="1:5" ht="15.95" customHeight="1">
      <c r="A1" s="19" t="s">
        <v>0</v>
      </c>
      <c r="B1" s="19"/>
      <c r="C1" s="19"/>
      <c r="D1" s="19"/>
      <c r="E1" s="19"/>
    </row>
    <row r="2" spans="1:5" ht="15.95" customHeight="1" thickBot="1">
      <c r="A2" s="61" t="s">
        <v>108</v>
      </c>
      <c r="B2" s="6"/>
      <c r="C2" s="6"/>
      <c r="D2" s="6"/>
      <c r="E2" s="60"/>
    </row>
    <row r="3" spans="1:5" ht="15.95" customHeight="1" thickBot="1">
      <c r="A3" s="557" t="s">
        <v>55</v>
      </c>
      <c r="B3" s="559" t="s">
        <v>2</v>
      </c>
      <c r="C3" s="554" t="s">
        <v>570</v>
      </c>
      <c r="D3" s="555"/>
      <c r="E3" s="556"/>
    </row>
    <row r="4" spans="1:5" ht="38.1" customHeight="1" thickBot="1">
      <c r="A4" s="558"/>
      <c r="B4" s="560"/>
      <c r="C4" s="72" t="s">
        <v>54</v>
      </c>
      <c r="D4" s="72" t="s">
        <v>116</v>
      </c>
      <c r="E4" s="20" t="s">
        <v>117</v>
      </c>
    </row>
    <row r="5" spans="1:5" s="286" customFormat="1" ht="12" customHeight="1" thickBot="1">
      <c r="A5" s="17">
        <v>1</v>
      </c>
      <c r="B5" s="18">
        <v>2</v>
      </c>
      <c r="C5" s="73">
        <v>3</v>
      </c>
      <c r="D5" s="18">
        <v>4</v>
      </c>
      <c r="E5" s="74">
        <v>5</v>
      </c>
    </row>
    <row r="6" spans="1:5" s="287" customFormat="1" ht="12" customHeight="1" thickBot="1">
      <c r="A6" s="13" t="s">
        <v>3</v>
      </c>
      <c r="B6" s="289" t="s">
        <v>194</v>
      </c>
      <c r="C6" s="248"/>
      <c r="D6" s="248"/>
      <c r="E6" s="240"/>
    </row>
    <row r="7" spans="1:5" s="287" customFormat="1" ht="12" customHeight="1" thickBot="1">
      <c r="A7" s="13" t="s">
        <v>4</v>
      </c>
      <c r="B7" s="293" t="s">
        <v>165</v>
      </c>
      <c r="C7" s="248">
        <v>41557</v>
      </c>
      <c r="D7" s="248">
        <v>40480</v>
      </c>
      <c r="E7" s="240">
        <v>40480</v>
      </c>
    </row>
    <row r="8" spans="1:5" s="287" customFormat="1" ht="12" customHeight="1" thickBot="1">
      <c r="A8" s="13" t="s">
        <v>5</v>
      </c>
      <c r="B8" s="289" t="s">
        <v>166</v>
      </c>
      <c r="C8" s="248"/>
      <c r="D8" s="248"/>
      <c r="E8" s="240"/>
    </row>
    <row r="9" spans="1:5" s="287" customFormat="1" ht="12" customHeight="1" thickBot="1">
      <c r="A9" s="13" t="s">
        <v>6</v>
      </c>
      <c r="B9" s="289" t="s">
        <v>195</v>
      </c>
      <c r="C9" s="249">
        <f>SUM(C10:C14)</f>
        <v>1927</v>
      </c>
      <c r="D9" s="249">
        <f>SUM(D10:D14)</f>
        <v>992</v>
      </c>
      <c r="E9" s="241">
        <f>SUM(E10:E14)</f>
        <v>992</v>
      </c>
    </row>
    <row r="10" spans="1:5" s="287" customFormat="1" ht="12" customHeight="1">
      <c r="A10" s="11" t="s">
        <v>64</v>
      </c>
      <c r="B10" s="290" t="s">
        <v>172</v>
      </c>
      <c r="C10" s="250">
        <v>1927</v>
      </c>
      <c r="D10" s="250">
        <v>992</v>
      </c>
      <c r="E10" s="242">
        <v>992</v>
      </c>
    </row>
    <row r="11" spans="1:5" s="287" customFormat="1" ht="12" customHeight="1">
      <c r="A11" s="10" t="s">
        <v>65</v>
      </c>
      <c r="B11" s="291" t="s">
        <v>197</v>
      </c>
      <c r="C11" s="251"/>
      <c r="D11" s="251"/>
      <c r="E11" s="243"/>
    </row>
    <row r="12" spans="1:5" s="287" customFormat="1" ht="12" customHeight="1">
      <c r="A12" s="10" t="s">
        <v>167</v>
      </c>
      <c r="B12" s="291" t="s">
        <v>173</v>
      </c>
      <c r="C12" s="251"/>
      <c r="D12" s="251"/>
      <c r="E12" s="243"/>
    </row>
    <row r="13" spans="1:5" s="287" customFormat="1" ht="12" customHeight="1">
      <c r="A13" s="10" t="s">
        <v>168</v>
      </c>
      <c r="B13" s="291" t="s">
        <v>198</v>
      </c>
      <c r="C13" s="251"/>
      <c r="D13" s="251"/>
      <c r="E13" s="243"/>
    </row>
    <row r="14" spans="1:5" s="287" customFormat="1" ht="12" customHeight="1" thickBot="1">
      <c r="A14" s="10" t="s">
        <v>196</v>
      </c>
      <c r="B14" s="291" t="s">
        <v>174</v>
      </c>
      <c r="C14" s="251"/>
      <c r="D14" s="251"/>
      <c r="E14" s="243"/>
    </row>
    <row r="15" spans="1:5" s="287" customFormat="1" ht="12" customHeight="1" thickBot="1">
      <c r="A15" s="13" t="s">
        <v>7</v>
      </c>
      <c r="B15" s="289" t="s">
        <v>199</v>
      </c>
      <c r="C15" s="249">
        <f>SUM(C16:C20)</f>
        <v>0</v>
      </c>
      <c r="D15" s="249">
        <f>SUM(D16:D20)</f>
        <v>0</v>
      </c>
      <c r="E15" s="241">
        <f>SUM(E16:E20)</f>
        <v>0</v>
      </c>
    </row>
    <row r="16" spans="1:5" s="287" customFormat="1" ht="12" customHeight="1">
      <c r="A16" s="11" t="s">
        <v>66</v>
      </c>
      <c r="B16" s="290" t="s">
        <v>175</v>
      </c>
      <c r="C16" s="254"/>
      <c r="D16" s="254"/>
      <c r="E16" s="246"/>
    </row>
    <row r="17" spans="1:5" s="287" customFormat="1" ht="12" customHeight="1">
      <c r="A17" s="10" t="s">
        <v>67</v>
      </c>
      <c r="B17" s="291" t="s">
        <v>176</v>
      </c>
      <c r="C17" s="252"/>
      <c r="D17" s="252"/>
      <c r="E17" s="244"/>
    </row>
    <row r="18" spans="1:5" s="287" customFormat="1" ht="12" customHeight="1">
      <c r="A18" s="10" t="s">
        <v>169</v>
      </c>
      <c r="B18" s="291" t="s">
        <v>178</v>
      </c>
      <c r="C18" s="252"/>
      <c r="D18" s="252"/>
      <c r="E18" s="244"/>
    </row>
    <row r="19" spans="1:5" s="287" customFormat="1" ht="12" customHeight="1">
      <c r="A19" s="10" t="s">
        <v>170</v>
      </c>
      <c r="B19" s="291" t="s">
        <v>180</v>
      </c>
      <c r="C19" s="252"/>
      <c r="D19" s="252"/>
      <c r="E19" s="244"/>
    </row>
    <row r="20" spans="1:5" s="287" customFormat="1" ht="12" customHeight="1" thickBot="1">
      <c r="A20" s="12" t="s">
        <v>171</v>
      </c>
      <c r="B20" s="292" t="s">
        <v>181</v>
      </c>
      <c r="C20" s="284"/>
      <c r="D20" s="284"/>
      <c r="E20" s="265"/>
    </row>
    <row r="21" spans="1:5" s="287" customFormat="1" ht="12" customHeight="1" thickBot="1">
      <c r="A21" s="13" t="s">
        <v>8</v>
      </c>
      <c r="B21" s="289" t="s">
        <v>200</v>
      </c>
      <c r="C21" s="248"/>
      <c r="D21" s="248"/>
      <c r="E21" s="240"/>
    </row>
    <row r="22" spans="1:5" s="287" customFormat="1" ht="12" customHeight="1" thickBot="1">
      <c r="A22" s="13" t="s">
        <v>9</v>
      </c>
      <c r="B22" s="293" t="s">
        <v>201</v>
      </c>
      <c r="C22" s="248"/>
      <c r="D22" s="248"/>
      <c r="E22" s="240"/>
    </row>
    <row r="23" spans="1:5" s="287" customFormat="1" ht="12" customHeight="1" thickBot="1">
      <c r="A23" s="13" t="s">
        <v>10</v>
      </c>
      <c r="B23" s="289" t="s">
        <v>148</v>
      </c>
      <c r="C23" s="255">
        <f>+C6+C7+C8+C9+C15+C21+C22</f>
        <v>43484</v>
      </c>
      <c r="D23" s="255">
        <f>+D6+D7+D8+D9+D15+D21+D22</f>
        <v>41472</v>
      </c>
      <c r="E23" s="247">
        <f>+E6+E7+E8+E9+E15+E21+E22</f>
        <v>41472</v>
      </c>
    </row>
    <row r="24" spans="1:5" s="287" customFormat="1" ht="12" customHeight="1" thickBot="1">
      <c r="A24" s="13" t="s">
        <v>11</v>
      </c>
      <c r="B24" s="293" t="s">
        <v>202</v>
      </c>
      <c r="C24" s="249">
        <f>+C25+C26+C27</f>
        <v>0</v>
      </c>
      <c r="D24" s="249">
        <f>+D25+D26+D27</f>
        <v>0</v>
      </c>
      <c r="E24" s="241">
        <f>+E25+E26+E27</f>
        <v>0</v>
      </c>
    </row>
    <row r="25" spans="1:5" s="287" customFormat="1" ht="12" customHeight="1">
      <c r="A25" s="10" t="s">
        <v>149</v>
      </c>
      <c r="B25" s="290" t="s">
        <v>182</v>
      </c>
      <c r="C25" s="252"/>
      <c r="D25" s="252"/>
      <c r="E25" s="244"/>
    </row>
    <row r="26" spans="1:5" s="287" customFormat="1" ht="12" customHeight="1">
      <c r="A26" s="10" t="s">
        <v>151</v>
      </c>
      <c r="B26" s="291" t="s">
        <v>183</v>
      </c>
      <c r="C26" s="252"/>
      <c r="D26" s="252"/>
      <c r="E26" s="244"/>
    </row>
    <row r="27" spans="1:5" s="287" customFormat="1" ht="12" customHeight="1" thickBot="1">
      <c r="A27" s="10" t="s">
        <v>204</v>
      </c>
      <c r="B27" s="274" t="s">
        <v>203</v>
      </c>
      <c r="C27" s="252"/>
      <c r="D27" s="252"/>
      <c r="E27" s="244"/>
    </row>
    <row r="28" spans="1:5" s="287" customFormat="1" ht="12" customHeight="1" thickBot="1">
      <c r="A28" s="13" t="s">
        <v>12</v>
      </c>
      <c r="B28" s="293" t="s">
        <v>205</v>
      </c>
      <c r="C28" s="248"/>
      <c r="D28" s="248"/>
      <c r="E28" s="240"/>
    </row>
    <row r="29" spans="1:5" s="287" customFormat="1" ht="12" customHeight="1" thickBot="1">
      <c r="A29" s="13" t="s">
        <v>13</v>
      </c>
      <c r="B29" s="293" t="s">
        <v>206</v>
      </c>
      <c r="C29" s="249">
        <f>+C30+C31</f>
        <v>0</v>
      </c>
      <c r="D29" s="249">
        <f>+D30+D31</f>
        <v>384</v>
      </c>
      <c r="E29" s="241">
        <f>+E30+E31</f>
        <v>384</v>
      </c>
    </row>
    <row r="30" spans="1:5" s="287" customFormat="1" ht="12" customHeight="1">
      <c r="A30" s="10" t="s">
        <v>184</v>
      </c>
      <c r="B30" s="290" t="s">
        <v>187</v>
      </c>
      <c r="C30" s="252"/>
      <c r="D30" s="252">
        <v>384</v>
      </c>
      <c r="E30" s="244">
        <v>384</v>
      </c>
    </row>
    <row r="31" spans="1:5" s="287" customFormat="1" ht="12" customHeight="1" thickBot="1">
      <c r="A31" s="10" t="s">
        <v>185</v>
      </c>
      <c r="B31" s="292" t="s">
        <v>189</v>
      </c>
      <c r="C31" s="252"/>
      <c r="D31" s="252"/>
      <c r="E31" s="244"/>
    </row>
    <row r="32" spans="1:5" s="287" customFormat="1" ht="12" customHeight="1" thickBot="1">
      <c r="A32" s="13" t="s">
        <v>14</v>
      </c>
      <c r="B32" s="293" t="s">
        <v>207</v>
      </c>
      <c r="C32" s="249">
        <f>+C33+C34+C35</f>
        <v>0</v>
      </c>
      <c r="D32" s="249">
        <f>+D33+D34+D35</f>
        <v>0</v>
      </c>
      <c r="E32" s="241">
        <f>+E33+E34+E35</f>
        <v>0</v>
      </c>
    </row>
    <row r="33" spans="1:5" s="287" customFormat="1" ht="12" customHeight="1">
      <c r="A33" s="10" t="s">
        <v>186</v>
      </c>
      <c r="B33" s="290" t="s">
        <v>190</v>
      </c>
      <c r="C33" s="252"/>
      <c r="D33" s="252"/>
      <c r="E33" s="244"/>
    </row>
    <row r="34" spans="1:5" s="287" customFormat="1" ht="12" customHeight="1">
      <c r="A34" s="10" t="s">
        <v>188</v>
      </c>
      <c r="B34" s="291" t="s">
        <v>191</v>
      </c>
      <c r="C34" s="252"/>
      <c r="D34" s="252"/>
      <c r="E34" s="244"/>
    </row>
    <row r="35" spans="1:5" s="287" customFormat="1" ht="12" customHeight="1" thickBot="1">
      <c r="A35" s="10" t="s">
        <v>208</v>
      </c>
      <c r="B35" s="292" t="s">
        <v>192</v>
      </c>
      <c r="C35" s="252"/>
      <c r="D35" s="252"/>
      <c r="E35" s="244"/>
    </row>
    <row r="36" spans="1:5" s="287" customFormat="1" ht="12" customHeight="1" thickBot="1">
      <c r="A36" s="13" t="s">
        <v>15</v>
      </c>
      <c r="B36" s="293" t="s">
        <v>209</v>
      </c>
      <c r="C36" s="248"/>
      <c r="D36" s="248"/>
      <c r="E36" s="240"/>
    </row>
    <row r="37" spans="1:5" s="287" customFormat="1" ht="12" customHeight="1" thickBot="1">
      <c r="A37" s="13" t="s">
        <v>16</v>
      </c>
      <c r="B37" s="293" t="s">
        <v>193</v>
      </c>
      <c r="C37" s="248"/>
      <c r="D37" s="248"/>
      <c r="E37" s="240"/>
    </row>
    <row r="38" spans="1:5" s="287" customFormat="1" ht="12" customHeight="1" thickBot="1">
      <c r="A38" s="13" t="s">
        <v>17</v>
      </c>
      <c r="B38" s="273" t="s">
        <v>210</v>
      </c>
      <c r="C38" s="255">
        <f>+C24+C28+C29+C32+C36+C37</f>
        <v>0</v>
      </c>
      <c r="D38" s="255">
        <f>+D24+D28+D29+D32+D36+D37</f>
        <v>384</v>
      </c>
      <c r="E38" s="247">
        <f>+E24+E28+E29+E32+E36+E37</f>
        <v>384</v>
      </c>
    </row>
    <row r="39" spans="1:5" s="287" customFormat="1" ht="13.5" thickBot="1">
      <c r="A39" s="13" t="s">
        <v>18</v>
      </c>
      <c r="B39" s="14" t="s">
        <v>211</v>
      </c>
      <c r="C39" s="255">
        <f>+C23+C38</f>
        <v>43484</v>
      </c>
      <c r="D39" s="255">
        <f>+D23+D38</f>
        <v>41856</v>
      </c>
      <c r="E39" s="247">
        <f>+E23+E38</f>
        <v>41856</v>
      </c>
    </row>
    <row r="40" spans="1:5" s="287" customFormat="1" ht="22.5" customHeight="1">
      <c r="A40" s="565"/>
      <c r="B40" s="565"/>
      <c r="C40" s="565"/>
      <c r="D40" s="565"/>
      <c r="E40" s="565"/>
    </row>
    <row r="41" spans="1:5" s="287" customFormat="1" ht="12.95" customHeight="1">
      <c r="A41" s="4"/>
      <c r="B41" s="5"/>
      <c r="C41" s="5"/>
      <c r="D41" s="5"/>
      <c r="E41" s="1"/>
    </row>
    <row r="42" spans="1:5" ht="16.5" customHeight="1">
      <c r="A42" s="564" t="s">
        <v>31</v>
      </c>
      <c r="B42" s="564"/>
      <c r="C42" s="564"/>
      <c r="D42" s="564"/>
      <c r="E42" s="564"/>
    </row>
    <row r="43" spans="1:5" ht="16.5" customHeight="1" thickBot="1">
      <c r="A43" s="566" t="s">
        <v>112</v>
      </c>
      <c r="B43" s="566"/>
      <c r="C43" s="59"/>
      <c r="D43" s="59"/>
      <c r="E43" s="60"/>
    </row>
    <row r="44" spans="1:5" ht="16.5" thickBot="1">
      <c r="A44" s="557" t="s">
        <v>55</v>
      </c>
      <c r="B44" s="559" t="s">
        <v>118</v>
      </c>
      <c r="C44" s="561" t="str">
        <f>C3</f>
        <v>2015. évi</v>
      </c>
      <c r="D44" s="562"/>
      <c r="E44" s="563"/>
    </row>
    <row r="45" spans="1:5" ht="24.75" thickBot="1">
      <c r="A45" s="558"/>
      <c r="B45" s="560"/>
      <c r="C45" s="72" t="s">
        <v>54</v>
      </c>
      <c r="D45" s="72" t="s">
        <v>116</v>
      </c>
      <c r="E45" s="20" t="s">
        <v>117</v>
      </c>
    </row>
    <row r="46" spans="1:5" s="286" customFormat="1" ht="12" customHeight="1" thickBot="1">
      <c r="A46" s="17">
        <v>1</v>
      </c>
      <c r="B46" s="18">
        <v>2</v>
      </c>
      <c r="C46" s="18">
        <v>3</v>
      </c>
      <c r="D46" s="18">
        <v>4</v>
      </c>
      <c r="E46" s="74">
        <v>5</v>
      </c>
    </row>
    <row r="47" spans="1:5" ht="12" customHeight="1" thickBot="1">
      <c r="A47" s="13" t="s">
        <v>3</v>
      </c>
      <c r="B47" s="277" t="s">
        <v>233</v>
      </c>
      <c r="C47" s="249">
        <f>+C48+C49+C50+C51+C52+C65</f>
        <v>43484</v>
      </c>
      <c r="D47" s="249">
        <f>+D48+D49+D50+D51+D52+D65</f>
        <v>41856</v>
      </c>
      <c r="E47" s="241">
        <f>+E48+E49+E50+E51+E52+E65</f>
        <v>41794</v>
      </c>
    </row>
    <row r="48" spans="1:5" ht="12" customHeight="1">
      <c r="A48" s="11" t="s">
        <v>68</v>
      </c>
      <c r="B48" s="8" t="s">
        <v>32</v>
      </c>
      <c r="C48" s="250">
        <v>25892</v>
      </c>
      <c r="D48" s="250">
        <v>26165</v>
      </c>
      <c r="E48" s="242">
        <v>26165</v>
      </c>
    </row>
    <row r="49" spans="1:5" ht="12" customHeight="1">
      <c r="A49" s="10" t="s">
        <v>69</v>
      </c>
      <c r="B49" s="7" t="s">
        <v>109</v>
      </c>
      <c r="C49" s="251">
        <v>7104</v>
      </c>
      <c r="D49" s="251">
        <v>6988</v>
      </c>
      <c r="E49" s="243">
        <v>6987</v>
      </c>
    </row>
    <row r="50" spans="1:5" ht="12" customHeight="1">
      <c r="A50" s="10" t="s">
        <v>70</v>
      </c>
      <c r="B50" s="7" t="s">
        <v>212</v>
      </c>
      <c r="C50" s="251">
        <v>10488</v>
      </c>
      <c r="D50" s="251">
        <v>8703</v>
      </c>
      <c r="E50" s="243">
        <v>8642</v>
      </c>
    </row>
    <row r="51" spans="1:5" ht="12" customHeight="1">
      <c r="A51" s="10" t="s">
        <v>71</v>
      </c>
      <c r="B51" s="7" t="s">
        <v>213</v>
      </c>
      <c r="C51" s="251"/>
      <c r="D51" s="251"/>
      <c r="E51" s="243"/>
    </row>
    <row r="52" spans="1:5" ht="12" customHeight="1">
      <c r="A52" s="10" t="s">
        <v>80</v>
      </c>
      <c r="B52" s="7" t="s">
        <v>110</v>
      </c>
      <c r="C52" s="251"/>
      <c r="D52" s="251"/>
      <c r="E52" s="243"/>
    </row>
    <row r="53" spans="1:5" ht="12" customHeight="1">
      <c r="A53" s="10" t="s">
        <v>72</v>
      </c>
      <c r="B53" s="7" t="s">
        <v>234</v>
      </c>
      <c r="C53" s="251"/>
      <c r="D53" s="251"/>
      <c r="E53" s="243"/>
    </row>
    <row r="54" spans="1:5" ht="12" customHeight="1">
      <c r="A54" s="10" t="s">
        <v>73</v>
      </c>
      <c r="B54" s="279" t="s">
        <v>235</v>
      </c>
      <c r="C54" s="251"/>
      <c r="D54" s="251"/>
      <c r="E54" s="243"/>
    </row>
    <row r="55" spans="1:5" ht="12" customHeight="1">
      <c r="A55" s="10" t="s">
        <v>81</v>
      </c>
      <c r="B55" s="280" t="s">
        <v>236</v>
      </c>
      <c r="C55" s="251"/>
      <c r="D55" s="251"/>
      <c r="E55" s="243"/>
    </row>
    <row r="56" spans="1:5" ht="12" customHeight="1">
      <c r="A56" s="10" t="s">
        <v>82</v>
      </c>
      <c r="B56" s="280" t="s">
        <v>237</v>
      </c>
      <c r="C56" s="251"/>
      <c r="D56" s="251"/>
      <c r="E56" s="243"/>
    </row>
    <row r="57" spans="1:5" ht="12" customHeight="1">
      <c r="A57" s="10" t="s">
        <v>214</v>
      </c>
      <c r="B57" s="279" t="s">
        <v>238</v>
      </c>
      <c r="C57" s="251"/>
      <c r="D57" s="251"/>
      <c r="E57" s="243"/>
    </row>
    <row r="58" spans="1:5" ht="12" customHeight="1">
      <c r="A58" s="10" t="s">
        <v>215</v>
      </c>
      <c r="B58" s="279" t="s">
        <v>239</v>
      </c>
      <c r="C58" s="251"/>
      <c r="D58" s="251"/>
      <c r="E58" s="243"/>
    </row>
    <row r="59" spans="1:5" ht="12" customHeight="1">
      <c r="A59" s="10" t="s">
        <v>216</v>
      </c>
      <c r="B59" s="280" t="s">
        <v>240</v>
      </c>
      <c r="C59" s="251"/>
      <c r="D59" s="251"/>
      <c r="E59" s="243"/>
    </row>
    <row r="60" spans="1:5" ht="12" customHeight="1">
      <c r="A60" s="10" t="s">
        <v>217</v>
      </c>
      <c r="B60" s="280" t="s">
        <v>241</v>
      </c>
      <c r="C60" s="251"/>
      <c r="D60" s="251"/>
      <c r="E60" s="243"/>
    </row>
    <row r="61" spans="1:5" ht="12" customHeight="1">
      <c r="A61" s="10" t="s">
        <v>218</v>
      </c>
      <c r="B61" s="280" t="s">
        <v>242</v>
      </c>
      <c r="C61" s="251"/>
      <c r="D61" s="251"/>
      <c r="E61" s="243"/>
    </row>
    <row r="62" spans="1:5" ht="12" customHeight="1">
      <c r="A62" s="10" t="s">
        <v>219</v>
      </c>
      <c r="B62" s="280" t="s">
        <v>243</v>
      </c>
      <c r="C62" s="251"/>
      <c r="D62" s="251"/>
      <c r="E62" s="243"/>
    </row>
    <row r="63" spans="1:5" ht="12" customHeight="1">
      <c r="A63" s="10" t="s">
        <v>248</v>
      </c>
      <c r="B63" s="7" t="s">
        <v>244</v>
      </c>
      <c r="C63" s="251"/>
      <c r="D63" s="251"/>
      <c r="E63" s="243"/>
    </row>
    <row r="64" spans="1:5" ht="12" customHeight="1">
      <c r="A64" s="10" t="s">
        <v>249</v>
      </c>
      <c r="B64" s="7" t="s">
        <v>245</v>
      </c>
      <c r="C64" s="251"/>
      <c r="D64" s="251"/>
      <c r="E64" s="243"/>
    </row>
    <row r="65" spans="1:5" ht="12" customHeight="1">
      <c r="A65" s="10" t="s">
        <v>250</v>
      </c>
      <c r="B65" s="7" t="s">
        <v>33</v>
      </c>
      <c r="C65" s="251"/>
      <c r="D65" s="251"/>
      <c r="E65" s="243"/>
    </row>
    <row r="66" spans="1:5" ht="12" customHeight="1">
      <c r="A66" s="10" t="s">
        <v>251</v>
      </c>
      <c r="B66" s="7" t="s">
        <v>246</v>
      </c>
      <c r="C66" s="251"/>
      <c r="D66" s="251"/>
      <c r="E66" s="243"/>
    </row>
    <row r="67" spans="1:5" ht="12" customHeight="1" thickBot="1">
      <c r="A67" s="10" t="s">
        <v>252</v>
      </c>
      <c r="B67" s="7" t="s">
        <v>247</v>
      </c>
      <c r="C67" s="251"/>
      <c r="D67" s="251"/>
      <c r="E67" s="243"/>
    </row>
    <row r="68" spans="1:5" ht="12" customHeight="1" thickBot="1">
      <c r="A68" s="13" t="s">
        <v>4</v>
      </c>
      <c r="B68" s="14" t="s">
        <v>253</v>
      </c>
      <c r="C68" s="249">
        <f>+C69+C71+C73</f>
        <v>0</v>
      </c>
      <c r="D68" s="249">
        <f>+D69+D71+D73</f>
        <v>0</v>
      </c>
      <c r="E68" s="241">
        <f>+E69+E71+E73</f>
        <v>0</v>
      </c>
    </row>
    <row r="69" spans="1:5" ht="12" customHeight="1">
      <c r="A69" s="11" t="s">
        <v>74</v>
      </c>
      <c r="B69" s="8" t="s">
        <v>152</v>
      </c>
      <c r="C69" s="250"/>
      <c r="D69" s="250"/>
      <c r="E69" s="242"/>
    </row>
    <row r="70" spans="1:5" ht="12" customHeight="1">
      <c r="A70" s="11" t="s">
        <v>75</v>
      </c>
      <c r="B70" s="7" t="s">
        <v>254</v>
      </c>
      <c r="C70" s="251"/>
      <c r="D70" s="251"/>
      <c r="E70" s="243"/>
    </row>
    <row r="71" spans="1:5" ht="12" customHeight="1">
      <c r="A71" s="11" t="s">
        <v>76</v>
      </c>
      <c r="B71" s="7" t="s">
        <v>113</v>
      </c>
      <c r="C71" s="251"/>
      <c r="D71" s="251"/>
      <c r="E71" s="243"/>
    </row>
    <row r="72" spans="1:5" ht="12" customHeight="1">
      <c r="A72" s="11" t="s">
        <v>77</v>
      </c>
      <c r="B72" s="7" t="s">
        <v>255</v>
      </c>
      <c r="C72" s="251"/>
      <c r="D72" s="251"/>
      <c r="E72" s="243"/>
    </row>
    <row r="73" spans="1:5" ht="12" customHeight="1">
      <c r="A73" s="11" t="s">
        <v>78</v>
      </c>
      <c r="B73" s="7" t="s">
        <v>156</v>
      </c>
      <c r="C73" s="251"/>
      <c r="D73" s="251"/>
      <c r="E73" s="243"/>
    </row>
    <row r="74" spans="1:5" ht="12" customHeight="1">
      <c r="A74" s="11" t="s">
        <v>83</v>
      </c>
      <c r="B74" s="268" t="s">
        <v>258</v>
      </c>
      <c r="C74" s="253"/>
      <c r="D74" s="253"/>
      <c r="E74" s="245"/>
    </row>
    <row r="75" spans="1:5" ht="12" customHeight="1">
      <c r="A75" s="11" t="s">
        <v>84</v>
      </c>
      <c r="B75" s="268" t="s">
        <v>259</v>
      </c>
      <c r="C75" s="253"/>
      <c r="D75" s="253"/>
      <c r="E75" s="245"/>
    </row>
    <row r="76" spans="1:5" ht="12" customHeight="1">
      <c r="A76" s="10" t="s">
        <v>153</v>
      </c>
      <c r="B76" s="268" t="s">
        <v>260</v>
      </c>
      <c r="C76" s="253"/>
      <c r="D76" s="253"/>
      <c r="E76" s="245"/>
    </row>
    <row r="77" spans="1:5" ht="12" customHeight="1">
      <c r="A77" s="9" t="s">
        <v>256</v>
      </c>
      <c r="B77" s="268" t="s">
        <v>261</v>
      </c>
      <c r="C77" s="253"/>
      <c r="D77" s="253"/>
      <c r="E77" s="245"/>
    </row>
    <row r="78" spans="1:5" ht="12" customHeight="1" thickBot="1">
      <c r="A78" s="12" t="s">
        <v>257</v>
      </c>
      <c r="B78" s="268" t="s">
        <v>262</v>
      </c>
      <c r="C78" s="253"/>
      <c r="D78" s="253"/>
      <c r="E78" s="245"/>
    </row>
    <row r="79" spans="1:5" ht="12" customHeight="1" thickBot="1">
      <c r="A79" s="13" t="s">
        <v>5</v>
      </c>
      <c r="B79" s="57" t="s">
        <v>263</v>
      </c>
      <c r="C79" s="249">
        <f>+C47+C68</f>
        <v>43484</v>
      </c>
      <c r="D79" s="249">
        <f>+D47+D68</f>
        <v>41856</v>
      </c>
      <c r="E79" s="241">
        <f>+E47+E68</f>
        <v>41794</v>
      </c>
    </row>
    <row r="80" spans="1:5" ht="12" customHeight="1" thickBot="1">
      <c r="A80" s="13" t="s">
        <v>6</v>
      </c>
      <c r="B80" s="278" t="s">
        <v>264</v>
      </c>
      <c r="C80" s="249">
        <f>+C81+C82+C83</f>
        <v>0</v>
      </c>
      <c r="D80" s="249">
        <f>+D81+D82+D83</f>
        <v>0</v>
      </c>
      <c r="E80" s="241">
        <f>+E81+E82+E83</f>
        <v>0</v>
      </c>
    </row>
    <row r="81" spans="1:5" ht="12" customHeight="1">
      <c r="A81" s="11" t="s">
        <v>64</v>
      </c>
      <c r="B81" s="8" t="s">
        <v>220</v>
      </c>
      <c r="C81" s="251"/>
      <c r="D81" s="251"/>
      <c r="E81" s="243"/>
    </row>
    <row r="82" spans="1:5" ht="12" customHeight="1">
      <c r="A82" s="11" t="s">
        <v>65</v>
      </c>
      <c r="B82" s="8" t="s">
        <v>221</v>
      </c>
      <c r="C82" s="251"/>
      <c r="D82" s="251"/>
      <c r="E82" s="243"/>
    </row>
    <row r="83" spans="1:5" ht="12" customHeight="1" thickBot="1">
      <c r="A83" s="9" t="s">
        <v>167</v>
      </c>
      <c r="B83" s="276" t="s">
        <v>222</v>
      </c>
      <c r="C83" s="251"/>
      <c r="D83" s="251"/>
      <c r="E83" s="243"/>
    </row>
    <row r="84" spans="1:5" ht="12" customHeight="1" thickBot="1">
      <c r="A84" s="13" t="s">
        <v>7</v>
      </c>
      <c r="B84" s="278" t="s">
        <v>265</v>
      </c>
      <c r="C84" s="249">
        <f>+C85+C86+C87+C88</f>
        <v>0</v>
      </c>
      <c r="D84" s="249">
        <f>+D85+D86+D87+D88</f>
        <v>0</v>
      </c>
      <c r="E84" s="241">
        <f>+E85+E86+E87+E88</f>
        <v>0</v>
      </c>
    </row>
    <row r="85" spans="1:5" ht="12" customHeight="1">
      <c r="A85" s="11" t="s">
        <v>66</v>
      </c>
      <c r="B85" s="8" t="s">
        <v>223</v>
      </c>
      <c r="C85" s="251"/>
      <c r="D85" s="251"/>
      <c r="E85" s="243"/>
    </row>
    <row r="86" spans="1:5" ht="12" customHeight="1">
      <c r="A86" s="11" t="s">
        <v>67</v>
      </c>
      <c r="B86" s="8" t="s">
        <v>224</v>
      </c>
      <c r="C86" s="251"/>
      <c r="D86" s="251"/>
      <c r="E86" s="243"/>
    </row>
    <row r="87" spans="1:5" ht="12" customHeight="1">
      <c r="A87" s="11" t="s">
        <v>169</v>
      </c>
      <c r="B87" s="8" t="s">
        <v>225</v>
      </c>
      <c r="C87" s="251"/>
      <c r="D87" s="251"/>
      <c r="E87" s="243"/>
    </row>
    <row r="88" spans="1:5" ht="15" customHeight="1" thickBot="1">
      <c r="A88" s="9" t="s">
        <v>170</v>
      </c>
      <c r="B88" s="276" t="s">
        <v>226</v>
      </c>
      <c r="C88" s="251"/>
      <c r="D88" s="251"/>
      <c r="E88" s="243"/>
    </row>
    <row r="89" spans="1:5" s="287" customFormat="1" ht="12.95" customHeight="1" thickBot="1">
      <c r="A89" s="13" t="s">
        <v>8</v>
      </c>
      <c r="B89" s="278" t="s">
        <v>266</v>
      </c>
      <c r="C89" s="255">
        <f>+C90+C91+C92+C93</f>
        <v>0</v>
      </c>
      <c r="D89" s="255">
        <f>+D90+D91+D92+D93</f>
        <v>0</v>
      </c>
      <c r="E89" s="247">
        <f>+E90+E91+E92+E93</f>
        <v>0</v>
      </c>
    </row>
    <row r="90" spans="1:5">
      <c r="A90" s="11" t="s">
        <v>146</v>
      </c>
      <c r="B90" s="8" t="s">
        <v>227</v>
      </c>
      <c r="C90" s="251"/>
      <c r="D90" s="251"/>
      <c r="E90" s="243"/>
    </row>
    <row r="91" spans="1:5">
      <c r="A91" s="11" t="s">
        <v>147</v>
      </c>
      <c r="B91" s="8" t="s">
        <v>228</v>
      </c>
      <c r="C91" s="251"/>
      <c r="D91" s="251"/>
      <c r="E91" s="243"/>
    </row>
    <row r="92" spans="1:5">
      <c r="A92" s="11" t="s">
        <v>177</v>
      </c>
      <c r="B92" s="8" t="s">
        <v>229</v>
      </c>
      <c r="C92" s="251"/>
      <c r="D92" s="251"/>
      <c r="E92" s="243"/>
    </row>
    <row r="93" spans="1:5" ht="16.5" thickBot="1">
      <c r="A93" s="9" t="s">
        <v>179</v>
      </c>
      <c r="B93" s="276" t="s">
        <v>230</v>
      </c>
      <c r="C93" s="251"/>
      <c r="D93" s="251"/>
      <c r="E93" s="243"/>
    </row>
    <row r="94" spans="1:5" ht="16.5" thickBot="1">
      <c r="A94" s="13" t="s">
        <v>9</v>
      </c>
      <c r="B94" s="278" t="s">
        <v>267</v>
      </c>
      <c r="C94" s="271"/>
      <c r="D94" s="271"/>
      <c r="E94" s="270"/>
    </row>
    <row r="95" spans="1:5" ht="16.5" thickBot="1">
      <c r="A95" s="13" t="s">
        <v>10</v>
      </c>
      <c r="B95" s="278" t="s">
        <v>268</v>
      </c>
      <c r="C95" s="271"/>
      <c r="D95" s="271"/>
      <c r="E95" s="270"/>
    </row>
    <row r="96" spans="1:5" ht="16.5" thickBot="1">
      <c r="A96" s="13" t="s">
        <v>11</v>
      </c>
      <c r="B96" s="278" t="s">
        <v>269</v>
      </c>
      <c r="C96" s="275">
        <f>+C80+C84+C89+C94+C95</f>
        <v>0</v>
      </c>
      <c r="D96" s="275">
        <f>+D80+D84+D89+D94+D95</f>
        <v>0</v>
      </c>
      <c r="E96" s="288">
        <f>+E80+E84+E89+E94+E95</f>
        <v>0</v>
      </c>
    </row>
    <row r="97" spans="1:5" ht="16.5" thickBot="1">
      <c r="A97" s="281" t="s">
        <v>12</v>
      </c>
      <c r="B97" s="283" t="s">
        <v>270</v>
      </c>
      <c r="C97" s="275">
        <f>+C79+C96</f>
        <v>43484</v>
      </c>
      <c r="D97" s="275">
        <f>+D79+D96</f>
        <v>41856</v>
      </c>
      <c r="E97" s="288">
        <f>+E79+E96</f>
        <v>41794</v>
      </c>
    </row>
    <row r="99" spans="1:5">
      <c r="A99" s="553" t="s">
        <v>231</v>
      </c>
      <c r="B99" s="553"/>
      <c r="C99" s="553"/>
      <c r="D99" s="553"/>
      <c r="E99" s="553"/>
    </row>
    <row r="100" spans="1:5" ht="16.5" thickBot="1">
      <c r="A100" s="59" t="s">
        <v>103</v>
      </c>
      <c r="B100" s="59"/>
      <c r="D100" s="272"/>
      <c r="E100" s="282" t="s">
        <v>232</v>
      </c>
    </row>
    <row r="101" spans="1:5" ht="21.75" thickBot="1">
      <c r="A101" s="13">
        <v>1</v>
      </c>
      <c r="B101" s="277" t="s">
        <v>271</v>
      </c>
      <c r="C101" s="241">
        <f>+C23-C79</f>
        <v>0</v>
      </c>
      <c r="D101" s="241">
        <f>+D23-D79</f>
        <v>-384</v>
      </c>
      <c r="E101" s="241">
        <f>+E23-E79</f>
        <v>-322</v>
      </c>
    </row>
    <row r="102" spans="1:5" ht="21.75" thickBot="1">
      <c r="A102" s="13" t="s">
        <v>4</v>
      </c>
      <c r="B102" s="277" t="s">
        <v>272</v>
      </c>
      <c r="C102" s="241">
        <f>+C38-C96</f>
        <v>0</v>
      </c>
      <c r="D102" s="241">
        <f>+D38-D96</f>
        <v>384</v>
      </c>
      <c r="E102" s="241">
        <f>+E38-E96</f>
        <v>384</v>
      </c>
    </row>
    <row r="103" spans="1:5">
      <c r="A103" s="272"/>
      <c r="B103" s="272"/>
      <c r="C103" s="272"/>
      <c r="D103" s="272"/>
      <c r="E103" s="272"/>
    </row>
  </sheetData>
  <sheetProtection sheet="1"/>
  <mergeCells count="10">
    <mergeCell ref="A99:E99"/>
    <mergeCell ref="C3:E3"/>
    <mergeCell ref="A3:A4"/>
    <mergeCell ref="B3:B4"/>
    <mergeCell ref="A44:A45"/>
    <mergeCell ref="B44:B45"/>
    <mergeCell ref="C44:E44"/>
    <mergeCell ref="A42:E42"/>
    <mergeCell ref="A40:E40"/>
    <mergeCell ref="A43:B43"/>
  </mergeCells>
  <phoneticPr fontId="0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82" fitToWidth="3" fitToHeight="2" orientation="portrait" r:id="rId1"/>
  <headerFooter alignWithMargins="0">
    <oddHeader>&amp;C&amp;"Times New Roman CE,Félkövér"&amp;12
Dáka, Nyárád, Pápadereske, Pápasalamon Óvoda Fenntartó Társulás
2015. ÉVI ZÁRSZÁMADÁSÁNAK PÉNZÜGYI MÉRLEGE&amp;10
&amp;R&amp;"Times New Roman CE,Félkövér dőlt"&amp;11 1. melléklet a 6/2016. (V.9.) társulási tanács határozatához</oddHeader>
  </headerFooter>
  <rowBreaks count="1" manualBreakCount="1">
    <brk id="41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18"/>
  <sheetViews>
    <sheetView view="pageLayout" zoomScaleNormal="100" workbookViewId="0">
      <selection activeCell="I21" sqref="I21:J21"/>
    </sheetView>
  </sheetViews>
  <sheetFormatPr defaultRowHeight="12.75"/>
  <cols>
    <col min="1" max="1" width="6.83203125" style="22" customWidth="1"/>
    <col min="2" max="2" width="36" style="21" customWidth="1"/>
    <col min="3" max="3" width="17" style="21" customWidth="1"/>
    <col min="4" max="9" width="12.83203125" style="21" customWidth="1"/>
    <col min="10" max="10" width="13.83203125" style="21" customWidth="1"/>
    <col min="11" max="16384" width="9.33203125" style="21"/>
  </cols>
  <sheetData>
    <row r="1" spans="1:10" ht="14.25" thickBot="1">
      <c r="J1" s="23" t="s">
        <v>45</v>
      </c>
    </row>
    <row r="2" spans="1:10" s="42" customFormat="1" ht="26.25" customHeight="1">
      <c r="A2" s="616" t="s">
        <v>55</v>
      </c>
      <c r="B2" s="618" t="s">
        <v>135</v>
      </c>
      <c r="C2" s="618" t="s">
        <v>136</v>
      </c>
      <c r="D2" s="618" t="s">
        <v>582</v>
      </c>
      <c r="E2" s="618" t="s">
        <v>583</v>
      </c>
      <c r="F2" s="162" t="s">
        <v>137</v>
      </c>
      <c r="G2" s="163"/>
      <c r="H2" s="163"/>
      <c r="I2" s="164"/>
      <c r="J2" s="582" t="s">
        <v>34</v>
      </c>
    </row>
    <row r="3" spans="1:10" s="43" customFormat="1" ht="32.25" customHeight="1" thickBot="1">
      <c r="A3" s="617"/>
      <c r="B3" s="619"/>
      <c r="C3" s="619"/>
      <c r="D3" s="620"/>
      <c r="E3" s="620"/>
      <c r="F3" s="165" t="s">
        <v>164</v>
      </c>
      <c r="G3" s="413" t="s">
        <v>403</v>
      </c>
      <c r="H3" s="413" t="s">
        <v>584</v>
      </c>
      <c r="I3" s="166" t="s">
        <v>585</v>
      </c>
      <c r="J3" s="615"/>
    </row>
    <row r="4" spans="1:10" s="171" customFormat="1" ht="14.1" customHeight="1" thickBot="1">
      <c r="A4" s="167">
        <v>1</v>
      </c>
      <c r="B4" s="168">
        <v>2</v>
      </c>
      <c r="C4" s="169">
        <v>3</v>
      </c>
      <c r="D4" s="169">
        <v>4</v>
      </c>
      <c r="E4" s="169">
        <v>5</v>
      </c>
      <c r="F4" s="169">
        <v>6</v>
      </c>
      <c r="G4" s="169">
        <v>7</v>
      </c>
      <c r="H4" s="169">
        <v>8</v>
      </c>
      <c r="I4" s="169">
        <v>9</v>
      </c>
      <c r="J4" s="170" t="s">
        <v>138</v>
      </c>
    </row>
    <row r="5" spans="1:10" ht="33.75" customHeight="1">
      <c r="A5" s="172" t="s">
        <v>3</v>
      </c>
      <c r="B5" s="173" t="s">
        <v>101</v>
      </c>
      <c r="C5" s="174"/>
      <c r="D5" s="175">
        <f t="shared" ref="D5:I5" si="0">SUM(D6:D7)</f>
        <v>0</v>
      </c>
      <c r="E5" s="175">
        <f t="shared" si="0"/>
        <v>0</v>
      </c>
      <c r="F5" s="175">
        <f t="shared" si="0"/>
        <v>0</v>
      </c>
      <c r="G5" s="175">
        <f t="shared" si="0"/>
        <v>0</v>
      </c>
      <c r="H5" s="175">
        <f t="shared" si="0"/>
        <v>0</v>
      </c>
      <c r="I5" s="176">
        <f t="shared" si="0"/>
        <v>0</v>
      </c>
      <c r="J5" s="177">
        <f t="shared" ref="J5:J17" si="1">SUM(F5:I5)</f>
        <v>0</v>
      </c>
    </row>
    <row r="6" spans="1:10" ht="21" customHeight="1">
      <c r="A6" s="178" t="s">
        <v>4</v>
      </c>
      <c r="B6" s="75" t="s">
        <v>56</v>
      </c>
      <c r="C6" s="179"/>
      <c r="D6" s="15"/>
      <c r="E6" s="15"/>
      <c r="F6" s="15"/>
      <c r="G6" s="15"/>
      <c r="H6" s="15"/>
      <c r="I6" s="27"/>
      <c r="J6" s="180">
        <f t="shared" si="1"/>
        <v>0</v>
      </c>
    </row>
    <row r="7" spans="1:10" ht="21" customHeight="1">
      <c r="A7" s="178" t="s">
        <v>5</v>
      </c>
      <c r="B7" s="75" t="s">
        <v>56</v>
      </c>
      <c r="C7" s="179"/>
      <c r="D7" s="15"/>
      <c r="E7" s="15"/>
      <c r="F7" s="15"/>
      <c r="G7" s="15"/>
      <c r="H7" s="15"/>
      <c r="I7" s="27"/>
      <c r="J7" s="180">
        <f t="shared" si="1"/>
        <v>0</v>
      </c>
    </row>
    <row r="8" spans="1:10" ht="36" customHeight="1">
      <c r="A8" s="178" t="s">
        <v>6</v>
      </c>
      <c r="B8" s="181" t="s">
        <v>102</v>
      </c>
      <c r="C8" s="182"/>
      <c r="D8" s="183">
        <f t="shared" ref="D8:I8" si="2">SUM(D9:D10)</f>
        <v>0</v>
      </c>
      <c r="E8" s="183">
        <f t="shared" si="2"/>
        <v>0</v>
      </c>
      <c r="F8" s="183">
        <f t="shared" si="2"/>
        <v>0</v>
      </c>
      <c r="G8" s="183">
        <f t="shared" si="2"/>
        <v>0</v>
      </c>
      <c r="H8" s="183">
        <f t="shared" si="2"/>
        <v>0</v>
      </c>
      <c r="I8" s="184">
        <f t="shared" si="2"/>
        <v>0</v>
      </c>
      <c r="J8" s="185">
        <f t="shared" si="1"/>
        <v>0</v>
      </c>
    </row>
    <row r="9" spans="1:10" ht="21" customHeight="1">
      <c r="A9" s="178" t="s">
        <v>7</v>
      </c>
      <c r="B9" s="75" t="s">
        <v>56</v>
      </c>
      <c r="C9" s="179"/>
      <c r="D9" s="15"/>
      <c r="E9" s="15"/>
      <c r="F9" s="15"/>
      <c r="G9" s="15"/>
      <c r="H9" s="15"/>
      <c r="I9" s="27"/>
      <c r="J9" s="180">
        <f t="shared" si="1"/>
        <v>0</v>
      </c>
    </row>
    <row r="10" spans="1:10" ht="18" customHeight="1">
      <c r="A10" s="178" t="s">
        <v>8</v>
      </c>
      <c r="B10" s="75"/>
      <c r="C10" s="179"/>
      <c r="D10" s="15"/>
      <c r="E10" s="15"/>
      <c r="F10" s="15"/>
      <c r="G10" s="15"/>
      <c r="H10" s="15"/>
      <c r="I10" s="27"/>
      <c r="J10" s="180">
        <f t="shared" si="1"/>
        <v>0</v>
      </c>
    </row>
    <row r="11" spans="1:10" ht="21" customHeight="1">
      <c r="A11" s="178" t="s">
        <v>9</v>
      </c>
      <c r="B11" s="186" t="s">
        <v>115</v>
      </c>
      <c r="C11" s="182"/>
      <c r="D11" s="183">
        <f t="shared" ref="D11:I11" si="3">SUM(D12:D12)</f>
        <v>0</v>
      </c>
      <c r="E11" s="183">
        <f t="shared" si="3"/>
        <v>0</v>
      </c>
      <c r="F11" s="183">
        <f t="shared" si="3"/>
        <v>0</v>
      </c>
      <c r="G11" s="183">
        <f t="shared" si="3"/>
        <v>0</v>
      </c>
      <c r="H11" s="183">
        <f t="shared" si="3"/>
        <v>0</v>
      </c>
      <c r="I11" s="184">
        <f t="shared" si="3"/>
        <v>0</v>
      </c>
      <c r="J11" s="185">
        <f t="shared" si="1"/>
        <v>0</v>
      </c>
    </row>
    <row r="12" spans="1:10" ht="21" customHeight="1">
      <c r="A12" s="178" t="s">
        <v>10</v>
      </c>
      <c r="B12" s="75" t="s">
        <v>56</v>
      </c>
      <c r="C12" s="179"/>
      <c r="D12" s="15"/>
      <c r="E12" s="15"/>
      <c r="F12" s="15"/>
      <c r="G12" s="15"/>
      <c r="H12" s="15"/>
      <c r="I12" s="27"/>
      <c r="J12" s="180">
        <f t="shared" si="1"/>
        <v>0</v>
      </c>
    </row>
    <row r="13" spans="1:10" ht="21" customHeight="1">
      <c r="A13" s="178" t="s">
        <v>11</v>
      </c>
      <c r="B13" s="186"/>
      <c r="C13" s="182"/>
      <c r="D13" s="183">
        <f t="shared" ref="D13:I13" si="4">SUM(D14:D14)</f>
        <v>0</v>
      </c>
      <c r="E13" s="183">
        <f t="shared" si="4"/>
        <v>0</v>
      </c>
      <c r="F13" s="183">
        <f t="shared" si="4"/>
        <v>0</v>
      </c>
      <c r="G13" s="183">
        <f t="shared" si="4"/>
        <v>0</v>
      </c>
      <c r="H13" s="183">
        <f t="shared" si="4"/>
        <v>0</v>
      </c>
      <c r="I13" s="184">
        <f t="shared" si="4"/>
        <v>0</v>
      </c>
      <c r="J13" s="185">
        <f t="shared" si="1"/>
        <v>0</v>
      </c>
    </row>
    <row r="14" spans="1:10" ht="21" customHeight="1">
      <c r="A14" s="178" t="s">
        <v>12</v>
      </c>
      <c r="B14" s="75" t="s">
        <v>56</v>
      </c>
      <c r="C14" s="179"/>
      <c r="D14" s="15"/>
      <c r="E14" s="15"/>
      <c r="F14" s="15"/>
      <c r="G14" s="15"/>
      <c r="H14" s="15"/>
      <c r="I14" s="27"/>
      <c r="J14" s="180">
        <f t="shared" si="1"/>
        <v>0</v>
      </c>
    </row>
    <row r="15" spans="1:10" ht="21" customHeight="1">
      <c r="A15" s="187" t="s">
        <v>13</v>
      </c>
      <c r="B15" s="188"/>
      <c r="C15" s="189"/>
      <c r="D15" s="190">
        <f t="shared" ref="D15:I15" si="5">SUM(D16:D17)</f>
        <v>0</v>
      </c>
      <c r="E15" s="190">
        <f t="shared" si="5"/>
        <v>0</v>
      </c>
      <c r="F15" s="190">
        <f t="shared" si="5"/>
        <v>0</v>
      </c>
      <c r="G15" s="190">
        <f t="shared" si="5"/>
        <v>0</v>
      </c>
      <c r="H15" s="190">
        <f t="shared" si="5"/>
        <v>0</v>
      </c>
      <c r="I15" s="191">
        <f t="shared" si="5"/>
        <v>0</v>
      </c>
      <c r="J15" s="185">
        <f t="shared" si="1"/>
        <v>0</v>
      </c>
    </row>
    <row r="16" spans="1:10" ht="21" customHeight="1">
      <c r="A16" s="187" t="s">
        <v>14</v>
      </c>
      <c r="B16" s="75" t="s">
        <v>56</v>
      </c>
      <c r="C16" s="179"/>
      <c r="D16" s="15"/>
      <c r="E16" s="15"/>
      <c r="F16" s="15"/>
      <c r="G16" s="15"/>
      <c r="H16" s="15"/>
      <c r="I16" s="27"/>
      <c r="J16" s="180">
        <f t="shared" si="1"/>
        <v>0</v>
      </c>
    </row>
    <row r="17" spans="1:10" ht="21" customHeight="1" thickBot="1">
      <c r="A17" s="187" t="s">
        <v>15</v>
      </c>
      <c r="B17" s="75" t="s">
        <v>56</v>
      </c>
      <c r="C17" s="192"/>
      <c r="D17" s="44"/>
      <c r="E17" s="44"/>
      <c r="F17" s="44"/>
      <c r="G17" s="44"/>
      <c r="H17" s="44"/>
      <c r="I17" s="193"/>
      <c r="J17" s="180">
        <f t="shared" si="1"/>
        <v>0</v>
      </c>
    </row>
    <row r="18" spans="1:10" ht="21" customHeight="1" thickBot="1">
      <c r="A18" s="194" t="s">
        <v>16</v>
      </c>
      <c r="B18" s="195" t="s">
        <v>99</v>
      </c>
      <c r="C18" s="196"/>
      <c r="D18" s="58">
        <f t="shared" ref="D18:J18" si="6">D5+D8+D11+D13+D15</f>
        <v>0</v>
      </c>
      <c r="E18" s="58">
        <f t="shared" si="6"/>
        <v>0</v>
      </c>
      <c r="F18" s="58">
        <f t="shared" si="6"/>
        <v>0</v>
      </c>
      <c r="G18" s="58">
        <f t="shared" si="6"/>
        <v>0</v>
      </c>
      <c r="H18" s="58">
        <f t="shared" si="6"/>
        <v>0</v>
      </c>
      <c r="I18" s="197">
        <f t="shared" si="6"/>
        <v>0</v>
      </c>
      <c r="J18" s="198">
        <f t="shared" si="6"/>
        <v>0</v>
      </c>
    </row>
  </sheetData>
  <sheetProtection sheet="1"/>
  <mergeCells count="6">
    <mergeCell ref="J2:J3"/>
    <mergeCell ref="A2:A3"/>
    <mergeCell ref="B2:B3"/>
    <mergeCell ref="C2:C3"/>
    <mergeCell ref="D2:D3"/>
    <mergeCell ref="E2:E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landscape" verticalDpi="300" r:id="rId1"/>
  <headerFooter alignWithMargins="0">
    <oddHeader>&amp;C&amp;"Times New Roman CE,Félkövér"&amp;12
Többéves kihatással járó döntésekből származó kötelezettségek
célok szerint, évenkénti bontásban&amp;R&amp;"Times New Roman CE,Félkövér dőlt"&amp;11 1. tájékoztató tábla a 6/2016. (V.9.) társulási tanács határozatához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E73"/>
  <sheetViews>
    <sheetView view="pageLayout" zoomScaleNormal="100" zoomScaleSheetLayoutView="120" workbookViewId="0">
      <selection activeCell="E66" sqref="E66"/>
    </sheetView>
  </sheetViews>
  <sheetFormatPr defaultColWidth="12" defaultRowHeight="15.75"/>
  <cols>
    <col min="1" max="1" width="67.1640625" style="484" customWidth="1"/>
    <col min="2" max="2" width="6.1640625" style="485" customWidth="1"/>
    <col min="3" max="4" width="12.1640625" style="484" customWidth="1"/>
    <col min="5" max="5" width="12.1640625" style="509" customWidth="1"/>
    <col min="6" max="16384" width="12" style="484"/>
  </cols>
  <sheetData>
    <row r="1" spans="1:5" ht="49.5" customHeight="1">
      <c r="A1" s="622" t="s">
        <v>586</v>
      </c>
      <c r="B1" s="623"/>
      <c r="C1" s="623"/>
      <c r="D1" s="623"/>
      <c r="E1" s="623"/>
    </row>
    <row r="2" spans="1:5" ht="16.5" thickBot="1">
      <c r="C2" s="624" t="s">
        <v>404</v>
      </c>
      <c r="D2" s="624"/>
      <c r="E2" s="624"/>
    </row>
    <row r="3" spans="1:5" ht="15.75" customHeight="1">
      <c r="A3" s="625" t="s">
        <v>405</v>
      </c>
      <c r="B3" s="628" t="s">
        <v>406</v>
      </c>
      <c r="C3" s="631" t="s">
        <v>407</v>
      </c>
      <c r="D3" s="631" t="s">
        <v>408</v>
      </c>
      <c r="E3" s="633" t="s">
        <v>409</v>
      </c>
    </row>
    <row r="4" spans="1:5" ht="11.25" customHeight="1">
      <c r="A4" s="626"/>
      <c r="B4" s="629"/>
      <c r="C4" s="632"/>
      <c r="D4" s="632"/>
      <c r="E4" s="634"/>
    </row>
    <row r="5" spans="1:5">
      <c r="A5" s="627"/>
      <c r="B5" s="630"/>
      <c r="C5" s="635" t="s">
        <v>410</v>
      </c>
      <c r="D5" s="635"/>
      <c r="E5" s="636"/>
    </row>
    <row r="6" spans="1:5" s="489" customFormat="1" ht="16.5" thickBot="1">
      <c r="A6" s="486" t="s">
        <v>411</v>
      </c>
      <c r="B6" s="487" t="s">
        <v>412</v>
      </c>
      <c r="C6" s="487" t="s">
        <v>413</v>
      </c>
      <c r="D6" s="487" t="s">
        <v>414</v>
      </c>
      <c r="E6" s="488" t="s">
        <v>415</v>
      </c>
    </row>
    <row r="7" spans="1:5" s="494" customFormat="1">
      <c r="A7" s="490" t="s">
        <v>416</v>
      </c>
      <c r="B7" s="491" t="s">
        <v>417</v>
      </c>
      <c r="C7" s="492"/>
      <c r="D7" s="492"/>
      <c r="E7" s="493"/>
    </row>
    <row r="8" spans="1:5" s="494" customFormat="1">
      <c r="A8" s="495" t="s">
        <v>418</v>
      </c>
      <c r="B8" s="429" t="s">
        <v>419</v>
      </c>
      <c r="C8" s="496">
        <v>3161</v>
      </c>
      <c r="D8" s="496">
        <v>3161</v>
      </c>
      <c r="E8" s="497">
        <f>+E9+E14+E19+E24+E29</f>
        <v>0</v>
      </c>
    </row>
    <row r="9" spans="1:5" s="494" customFormat="1">
      <c r="A9" s="495" t="s">
        <v>420</v>
      </c>
      <c r="B9" s="429" t="s">
        <v>421</v>
      </c>
      <c r="C9" s="496">
        <v>3101</v>
      </c>
      <c r="D9" s="496">
        <v>3101</v>
      </c>
      <c r="E9" s="497">
        <f>+E10+E11+E12+E13</f>
        <v>0</v>
      </c>
    </row>
    <row r="10" spans="1:5" s="494" customFormat="1">
      <c r="A10" s="498" t="s">
        <v>422</v>
      </c>
      <c r="B10" s="429" t="s">
        <v>423</v>
      </c>
      <c r="C10" s="417"/>
      <c r="D10" s="417"/>
      <c r="E10" s="499"/>
    </row>
    <row r="11" spans="1:5" s="494" customFormat="1" ht="26.25" customHeight="1">
      <c r="A11" s="498" t="s">
        <v>424</v>
      </c>
      <c r="B11" s="429" t="s">
        <v>425</v>
      </c>
      <c r="C11" s="415"/>
      <c r="D11" s="415"/>
      <c r="E11" s="416"/>
    </row>
    <row r="12" spans="1:5" s="494" customFormat="1" ht="22.5">
      <c r="A12" s="498" t="s">
        <v>426</v>
      </c>
      <c r="B12" s="429" t="s">
        <v>427</v>
      </c>
      <c r="C12" s="415"/>
      <c r="D12" s="415"/>
      <c r="E12" s="416"/>
    </row>
    <row r="13" spans="1:5" s="494" customFormat="1">
      <c r="A13" s="498" t="s">
        <v>428</v>
      </c>
      <c r="B13" s="429" t="s">
        <v>429</v>
      </c>
      <c r="C13" s="415"/>
      <c r="D13" s="415"/>
      <c r="E13" s="416"/>
    </row>
    <row r="14" spans="1:5" s="494" customFormat="1">
      <c r="A14" s="495" t="s">
        <v>430</v>
      </c>
      <c r="B14" s="429" t="s">
        <v>431</v>
      </c>
      <c r="C14" s="500">
        <v>60</v>
      </c>
      <c r="D14" s="500">
        <v>60</v>
      </c>
      <c r="E14" s="501">
        <f>+E15+E16+E17+E18</f>
        <v>0</v>
      </c>
    </row>
    <row r="15" spans="1:5" s="494" customFormat="1">
      <c r="A15" s="498" t="s">
        <v>432</v>
      </c>
      <c r="B15" s="429" t="s">
        <v>433</v>
      </c>
      <c r="C15" s="415"/>
      <c r="D15" s="415"/>
      <c r="E15" s="416"/>
    </row>
    <row r="16" spans="1:5" s="494" customFormat="1" ht="22.5">
      <c r="A16" s="498" t="s">
        <v>434</v>
      </c>
      <c r="B16" s="429" t="s">
        <v>12</v>
      </c>
      <c r="C16" s="415"/>
      <c r="D16" s="415"/>
      <c r="E16" s="416"/>
    </row>
    <row r="17" spans="1:5" s="494" customFormat="1">
      <c r="A17" s="498" t="s">
        <v>435</v>
      </c>
      <c r="B17" s="429" t="s">
        <v>13</v>
      </c>
      <c r="C17" s="415">
        <v>60</v>
      </c>
      <c r="D17" s="415">
        <v>60</v>
      </c>
      <c r="E17" s="416"/>
    </row>
    <row r="18" spans="1:5" s="494" customFormat="1">
      <c r="A18" s="498" t="s">
        <v>436</v>
      </c>
      <c r="B18" s="429" t="s">
        <v>14</v>
      </c>
      <c r="C18" s="415"/>
      <c r="D18" s="415"/>
      <c r="E18" s="416"/>
    </row>
    <row r="19" spans="1:5" s="494" customFormat="1">
      <c r="A19" s="495" t="s">
        <v>437</v>
      </c>
      <c r="B19" s="429" t="s">
        <v>15</v>
      </c>
      <c r="C19" s="500">
        <f>+C20+C21+C22+C23</f>
        <v>0</v>
      </c>
      <c r="D19" s="500">
        <f>+D20+D21+D22+D23</f>
        <v>0</v>
      </c>
      <c r="E19" s="501">
        <f>+E20+E21+E22+E23</f>
        <v>0</v>
      </c>
    </row>
    <row r="20" spans="1:5" s="494" customFormat="1">
      <c r="A20" s="498" t="s">
        <v>438</v>
      </c>
      <c r="B20" s="429" t="s">
        <v>16</v>
      </c>
      <c r="C20" s="415"/>
      <c r="D20" s="415"/>
      <c r="E20" s="416"/>
    </row>
    <row r="21" spans="1:5" s="494" customFormat="1">
      <c r="A21" s="498" t="s">
        <v>439</v>
      </c>
      <c r="B21" s="429" t="s">
        <v>17</v>
      </c>
      <c r="C21" s="415"/>
      <c r="D21" s="415"/>
      <c r="E21" s="416"/>
    </row>
    <row r="22" spans="1:5" s="494" customFormat="1">
      <c r="A22" s="498" t="s">
        <v>440</v>
      </c>
      <c r="B22" s="429" t="s">
        <v>18</v>
      </c>
      <c r="C22" s="415"/>
      <c r="D22" s="415"/>
      <c r="E22" s="416"/>
    </row>
    <row r="23" spans="1:5" s="494" customFormat="1">
      <c r="A23" s="498" t="s">
        <v>441</v>
      </c>
      <c r="B23" s="429" t="s">
        <v>19</v>
      </c>
      <c r="C23" s="415"/>
      <c r="D23" s="415"/>
      <c r="E23" s="416"/>
    </row>
    <row r="24" spans="1:5" s="494" customFormat="1">
      <c r="A24" s="495" t="s">
        <v>442</v>
      </c>
      <c r="B24" s="429" t="s">
        <v>20</v>
      </c>
      <c r="C24" s="500">
        <f>+C25+C26+C27+C28</f>
        <v>0</v>
      </c>
      <c r="D24" s="500">
        <f>+D25+D26+D27+D28</f>
        <v>0</v>
      </c>
      <c r="E24" s="501">
        <f>+E25+E26+E27+E28</f>
        <v>0</v>
      </c>
    </row>
    <row r="25" spans="1:5" s="494" customFormat="1">
      <c r="A25" s="498" t="s">
        <v>443</v>
      </c>
      <c r="B25" s="429" t="s">
        <v>21</v>
      </c>
      <c r="C25" s="415"/>
      <c r="D25" s="415"/>
      <c r="E25" s="416"/>
    </row>
    <row r="26" spans="1:5" s="494" customFormat="1">
      <c r="A26" s="498" t="s">
        <v>444</v>
      </c>
      <c r="B26" s="429" t="s">
        <v>22</v>
      </c>
      <c r="C26" s="415"/>
      <c r="D26" s="415"/>
      <c r="E26" s="416"/>
    </row>
    <row r="27" spans="1:5" s="494" customFormat="1">
      <c r="A27" s="498" t="s">
        <v>445</v>
      </c>
      <c r="B27" s="429" t="s">
        <v>23</v>
      </c>
      <c r="C27" s="415"/>
      <c r="D27" s="415"/>
      <c r="E27" s="416"/>
    </row>
    <row r="28" spans="1:5" s="494" customFormat="1">
      <c r="A28" s="498" t="s">
        <v>446</v>
      </c>
      <c r="B28" s="429" t="s">
        <v>24</v>
      </c>
      <c r="C28" s="415"/>
      <c r="D28" s="415"/>
      <c r="E28" s="416"/>
    </row>
    <row r="29" spans="1:5" s="494" customFormat="1">
      <c r="A29" s="495" t="s">
        <v>447</v>
      </c>
      <c r="B29" s="429" t="s">
        <v>25</v>
      </c>
      <c r="C29" s="500">
        <f>+C30+C31+C32+C33</f>
        <v>0</v>
      </c>
      <c r="D29" s="500">
        <f>+D30+D31+D32+D33</f>
        <v>0</v>
      </c>
      <c r="E29" s="501">
        <f>+E30+E31+E32+E33</f>
        <v>0</v>
      </c>
    </row>
    <row r="30" spans="1:5" s="494" customFormat="1">
      <c r="A30" s="498" t="s">
        <v>448</v>
      </c>
      <c r="B30" s="429" t="s">
        <v>26</v>
      </c>
      <c r="C30" s="415"/>
      <c r="D30" s="415"/>
      <c r="E30" s="416"/>
    </row>
    <row r="31" spans="1:5" s="494" customFormat="1" ht="22.5">
      <c r="A31" s="498" t="s">
        <v>449</v>
      </c>
      <c r="B31" s="429" t="s">
        <v>27</v>
      </c>
      <c r="C31" s="415"/>
      <c r="D31" s="415"/>
      <c r="E31" s="416"/>
    </row>
    <row r="32" spans="1:5" s="494" customFormat="1">
      <c r="A32" s="498" t="s">
        <v>450</v>
      </c>
      <c r="B32" s="429" t="s">
        <v>28</v>
      </c>
      <c r="C32" s="415"/>
      <c r="D32" s="415"/>
      <c r="E32" s="416"/>
    </row>
    <row r="33" spans="1:5" s="494" customFormat="1">
      <c r="A33" s="498" t="s">
        <v>451</v>
      </c>
      <c r="B33" s="429" t="s">
        <v>29</v>
      </c>
      <c r="C33" s="415"/>
      <c r="D33" s="415"/>
      <c r="E33" s="416"/>
    </row>
    <row r="34" spans="1:5" s="494" customFormat="1">
      <c r="A34" s="495" t="s">
        <v>452</v>
      </c>
      <c r="B34" s="429" t="s">
        <v>30</v>
      </c>
      <c r="C34" s="500">
        <f>+C35+C40+C45</f>
        <v>0</v>
      </c>
      <c r="D34" s="500">
        <f>+D35+D40+D45</f>
        <v>0</v>
      </c>
      <c r="E34" s="501">
        <f>+E35+E40+E45</f>
        <v>0</v>
      </c>
    </row>
    <row r="35" spans="1:5" s="494" customFormat="1">
      <c r="A35" s="495" t="s">
        <v>453</v>
      </c>
      <c r="B35" s="429" t="s">
        <v>119</v>
      </c>
      <c r="C35" s="500">
        <f>+C36+C37+C38+C39</f>
        <v>0</v>
      </c>
      <c r="D35" s="500">
        <f>+D36+D37+D38+D39</f>
        <v>0</v>
      </c>
      <c r="E35" s="501">
        <f>+E36+E37+E38+E39</f>
        <v>0</v>
      </c>
    </row>
    <row r="36" spans="1:5" s="494" customFormat="1">
      <c r="A36" s="498" t="s">
        <v>454</v>
      </c>
      <c r="B36" s="429" t="s">
        <v>120</v>
      </c>
      <c r="C36" s="415"/>
      <c r="D36" s="415"/>
      <c r="E36" s="416"/>
    </row>
    <row r="37" spans="1:5" s="494" customFormat="1">
      <c r="A37" s="498" t="s">
        <v>455</v>
      </c>
      <c r="B37" s="429" t="s">
        <v>145</v>
      </c>
      <c r="C37" s="415"/>
      <c r="D37" s="415"/>
      <c r="E37" s="416"/>
    </row>
    <row r="38" spans="1:5" s="494" customFormat="1">
      <c r="A38" s="498" t="s">
        <v>456</v>
      </c>
      <c r="B38" s="429" t="s">
        <v>457</v>
      </c>
      <c r="C38" s="415"/>
      <c r="D38" s="415"/>
      <c r="E38" s="416"/>
    </row>
    <row r="39" spans="1:5" s="494" customFormat="1">
      <c r="A39" s="498" t="s">
        <v>458</v>
      </c>
      <c r="B39" s="429" t="s">
        <v>459</v>
      </c>
      <c r="C39" s="415"/>
      <c r="D39" s="415"/>
      <c r="E39" s="416"/>
    </row>
    <row r="40" spans="1:5" s="494" customFormat="1">
      <c r="A40" s="495" t="s">
        <v>460</v>
      </c>
      <c r="B40" s="429" t="s">
        <v>461</v>
      </c>
      <c r="C40" s="500">
        <f>+C41+C42+C43+C44</f>
        <v>0</v>
      </c>
      <c r="D40" s="500">
        <f>+D41+D42+D43+D44</f>
        <v>0</v>
      </c>
      <c r="E40" s="501">
        <f>+E41+E42+E43+E44</f>
        <v>0</v>
      </c>
    </row>
    <row r="41" spans="1:5" s="494" customFormat="1">
      <c r="A41" s="498" t="s">
        <v>462</v>
      </c>
      <c r="B41" s="429" t="s">
        <v>463</v>
      </c>
      <c r="C41" s="415"/>
      <c r="D41" s="415"/>
      <c r="E41" s="416"/>
    </row>
    <row r="42" spans="1:5" s="494" customFormat="1" ht="22.5">
      <c r="A42" s="498" t="s">
        <v>464</v>
      </c>
      <c r="B42" s="429" t="s">
        <v>465</v>
      </c>
      <c r="C42" s="415"/>
      <c r="D42" s="415"/>
      <c r="E42" s="416"/>
    </row>
    <row r="43" spans="1:5" s="494" customFormat="1">
      <c r="A43" s="498" t="s">
        <v>466</v>
      </c>
      <c r="B43" s="429" t="s">
        <v>467</v>
      </c>
      <c r="C43" s="415"/>
      <c r="D43" s="415"/>
      <c r="E43" s="416"/>
    </row>
    <row r="44" spans="1:5" s="494" customFormat="1">
      <c r="A44" s="498" t="s">
        <v>468</v>
      </c>
      <c r="B44" s="429" t="s">
        <v>469</v>
      </c>
      <c r="C44" s="415"/>
      <c r="D44" s="415"/>
      <c r="E44" s="416"/>
    </row>
    <row r="45" spans="1:5" s="494" customFormat="1">
      <c r="A45" s="495" t="s">
        <v>470</v>
      </c>
      <c r="B45" s="429" t="s">
        <v>471</v>
      </c>
      <c r="C45" s="500">
        <f>+C46+C47+C48+C49</f>
        <v>0</v>
      </c>
      <c r="D45" s="500">
        <f>+D46+D47+D48+D49</f>
        <v>0</v>
      </c>
      <c r="E45" s="501">
        <f>+E46+E47+E48+E49</f>
        <v>0</v>
      </c>
    </row>
    <row r="46" spans="1:5" s="494" customFormat="1">
      <c r="A46" s="498" t="s">
        <v>472</v>
      </c>
      <c r="B46" s="429" t="s">
        <v>473</v>
      </c>
      <c r="C46" s="415"/>
      <c r="D46" s="415"/>
      <c r="E46" s="416"/>
    </row>
    <row r="47" spans="1:5" s="494" customFormat="1" ht="22.5">
      <c r="A47" s="498" t="s">
        <v>474</v>
      </c>
      <c r="B47" s="429" t="s">
        <v>475</v>
      </c>
      <c r="C47" s="415"/>
      <c r="D47" s="415"/>
      <c r="E47" s="416"/>
    </row>
    <row r="48" spans="1:5" s="494" customFormat="1">
      <c r="A48" s="498" t="s">
        <v>476</v>
      </c>
      <c r="B48" s="429" t="s">
        <v>477</v>
      </c>
      <c r="C48" s="415"/>
      <c r="D48" s="415"/>
      <c r="E48" s="416"/>
    </row>
    <row r="49" spans="1:5" s="494" customFormat="1">
      <c r="A49" s="498" t="s">
        <v>478</v>
      </c>
      <c r="B49" s="429" t="s">
        <v>479</v>
      </c>
      <c r="C49" s="415"/>
      <c r="D49" s="415"/>
      <c r="E49" s="416"/>
    </row>
    <row r="50" spans="1:5" s="494" customFormat="1">
      <c r="A50" s="495" t="s">
        <v>480</v>
      </c>
      <c r="B50" s="429" t="s">
        <v>481</v>
      </c>
      <c r="C50" s="415"/>
      <c r="D50" s="415"/>
      <c r="E50" s="416"/>
    </row>
    <row r="51" spans="1:5" s="494" customFormat="1" ht="21">
      <c r="A51" s="495" t="s">
        <v>482</v>
      </c>
      <c r="B51" s="429" t="s">
        <v>483</v>
      </c>
      <c r="C51" s="500">
        <f>+C7+C8+C34+C50</f>
        <v>3161</v>
      </c>
      <c r="D51" s="500">
        <f>+D7+D8+D34+D50</f>
        <v>3161</v>
      </c>
      <c r="E51" s="501">
        <f>+E7+E8+E34+E50</f>
        <v>0</v>
      </c>
    </row>
    <row r="52" spans="1:5" s="494" customFormat="1">
      <c r="A52" s="495" t="s">
        <v>484</v>
      </c>
      <c r="B52" s="429" t="s">
        <v>485</v>
      </c>
      <c r="C52" s="415"/>
      <c r="D52" s="415"/>
      <c r="E52" s="416"/>
    </row>
    <row r="53" spans="1:5" s="494" customFormat="1">
      <c r="A53" s="495" t="s">
        <v>486</v>
      </c>
      <c r="B53" s="429" t="s">
        <v>487</v>
      </c>
      <c r="C53" s="415"/>
      <c r="D53" s="415"/>
      <c r="E53" s="416"/>
    </row>
    <row r="54" spans="1:5" s="494" customFormat="1">
      <c r="A54" s="495" t="s">
        <v>488</v>
      </c>
      <c r="B54" s="429" t="s">
        <v>489</v>
      </c>
      <c r="C54" s="500">
        <f>+C52+C53</f>
        <v>0</v>
      </c>
      <c r="D54" s="500">
        <f>+D52+D53</f>
        <v>0</v>
      </c>
      <c r="E54" s="501">
        <f>+E52+E53</f>
        <v>0</v>
      </c>
    </row>
    <row r="55" spans="1:5" s="494" customFormat="1">
      <c r="A55" s="495" t="s">
        <v>490</v>
      </c>
      <c r="B55" s="429" t="s">
        <v>491</v>
      </c>
      <c r="C55" s="415"/>
      <c r="D55" s="415"/>
      <c r="E55" s="416"/>
    </row>
    <row r="56" spans="1:5" s="494" customFormat="1">
      <c r="A56" s="495" t="s">
        <v>492</v>
      </c>
      <c r="B56" s="429" t="s">
        <v>493</v>
      </c>
      <c r="C56" s="415">
        <v>7</v>
      </c>
      <c r="D56" s="415">
        <v>7</v>
      </c>
      <c r="E56" s="416"/>
    </row>
    <row r="57" spans="1:5" s="494" customFormat="1">
      <c r="A57" s="495" t="s">
        <v>494</v>
      </c>
      <c r="B57" s="429" t="s">
        <v>495</v>
      </c>
      <c r="C57" s="415">
        <v>54</v>
      </c>
      <c r="D57" s="415">
        <v>54</v>
      </c>
      <c r="E57" s="416"/>
    </row>
    <row r="58" spans="1:5" s="494" customFormat="1">
      <c r="A58" s="495" t="s">
        <v>496</v>
      </c>
      <c r="B58" s="429" t="s">
        <v>497</v>
      </c>
      <c r="C58" s="415"/>
      <c r="D58" s="415"/>
      <c r="E58" s="416"/>
    </row>
    <row r="59" spans="1:5" s="494" customFormat="1">
      <c r="A59" s="495" t="s">
        <v>498</v>
      </c>
      <c r="B59" s="429" t="s">
        <v>499</v>
      </c>
      <c r="C59" s="500">
        <f>+C55+C56+C57+C58</f>
        <v>61</v>
      </c>
      <c r="D59" s="500">
        <f>+D55+D56+D57+D58</f>
        <v>61</v>
      </c>
      <c r="E59" s="501">
        <f>+E55+E56+E57+E58</f>
        <v>0</v>
      </c>
    </row>
    <row r="60" spans="1:5" s="494" customFormat="1">
      <c r="A60" s="495" t="s">
        <v>500</v>
      </c>
      <c r="B60" s="429" t="s">
        <v>501</v>
      </c>
      <c r="C60" s="415"/>
      <c r="D60" s="415"/>
      <c r="E60" s="416"/>
    </row>
    <row r="61" spans="1:5" s="494" customFormat="1">
      <c r="A61" s="495" t="s">
        <v>502</v>
      </c>
      <c r="B61" s="429" t="s">
        <v>503</v>
      </c>
      <c r="C61" s="415"/>
      <c r="D61" s="415"/>
      <c r="E61" s="416"/>
    </row>
    <row r="62" spans="1:5" s="494" customFormat="1">
      <c r="A62" s="495" t="s">
        <v>504</v>
      </c>
      <c r="B62" s="429" t="s">
        <v>505</v>
      </c>
      <c r="C62" s="415"/>
      <c r="D62" s="415"/>
      <c r="E62" s="416"/>
    </row>
    <row r="63" spans="1:5" s="494" customFormat="1">
      <c r="A63" s="495" t="s">
        <v>506</v>
      </c>
      <c r="B63" s="429" t="s">
        <v>507</v>
      </c>
      <c r="C63" s="500">
        <f>+C60+C61+C62</f>
        <v>0</v>
      </c>
      <c r="D63" s="500">
        <f>+D60+D61+D62</f>
        <v>0</v>
      </c>
      <c r="E63" s="501">
        <f>+E60+E61+E62</f>
        <v>0</v>
      </c>
    </row>
    <row r="64" spans="1:5" s="494" customFormat="1">
      <c r="A64" s="495" t="s">
        <v>508</v>
      </c>
      <c r="B64" s="429" t="s">
        <v>509</v>
      </c>
      <c r="C64" s="415"/>
      <c r="D64" s="415"/>
      <c r="E64" s="416"/>
    </row>
    <row r="65" spans="1:5" s="494" customFormat="1" ht="21">
      <c r="A65" s="495" t="s">
        <v>510</v>
      </c>
      <c r="B65" s="429" t="s">
        <v>511</v>
      </c>
      <c r="C65" s="415"/>
      <c r="D65" s="415"/>
      <c r="E65" s="416"/>
    </row>
    <row r="66" spans="1:5" s="494" customFormat="1">
      <c r="A66" s="495" t="s">
        <v>512</v>
      </c>
      <c r="B66" s="429" t="s">
        <v>513</v>
      </c>
      <c r="C66" s="500">
        <v>1493</v>
      </c>
      <c r="D66" s="500">
        <v>1493</v>
      </c>
      <c r="E66" s="501">
        <f>+E64+E65</f>
        <v>0</v>
      </c>
    </row>
    <row r="67" spans="1:5" s="494" customFormat="1">
      <c r="A67" s="495" t="s">
        <v>514</v>
      </c>
      <c r="B67" s="429" t="s">
        <v>515</v>
      </c>
      <c r="C67" s="415"/>
      <c r="D67" s="415"/>
      <c r="E67" s="416"/>
    </row>
    <row r="68" spans="1:5" s="494" customFormat="1" ht="16.5" thickBot="1">
      <c r="A68" s="502" t="s">
        <v>516</v>
      </c>
      <c r="B68" s="433" t="s">
        <v>517</v>
      </c>
      <c r="C68" s="503">
        <f>+C51+C54+C59+C63+C66+C67</f>
        <v>4715</v>
      </c>
      <c r="D68" s="503">
        <f>+D51+D54+D59+D63+D66+D67</f>
        <v>4715</v>
      </c>
      <c r="E68" s="504">
        <f>+E51+E54+E59+E63+E66+E67</f>
        <v>0</v>
      </c>
    </row>
    <row r="69" spans="1:5">
      <c r="A69" s="505"/>
      <c r="C69" s="506"/>
      <c r="D69" s="506"/>
      <c r="E69" s="507"/>
    </row>
    <row r="70" spans="1:5">
      <c r="A70" s="505"/>
      <c r="C70" s="506"/>
      <c r="D70" s="506"/>
      <c r="E70" s="507"/>
    </row>
    <row r="71" spans="1:5">
      <c r="A71" s="508"/>
      <c r="C71" s="506"/>
      <c r="D71" s="506"/>
      <c r="E71" s="507"/>
    </row>
    <row r="72" spans="1:5">
      <c r="A72" s="621"/>
      <c r="B72" s="621"/>
      <c r="C72" s="621"/>
      <c r="D72" s="621"/>
      <c r="E72" s="621"/>
    </row>
    <row r="73" spans="1:5">
      <c r="A73" s="621"/>
      <c r="B73" s="621"/>
      <c r="C73" s="621"/>
      <c r="D73" s="621"/>
      <c r="E73" s="621"/>
    </row>
  </sheetData>
  <mergeCells count="10">
    <mergeCell ref="A72:E72"/>
    <mergeCell ref="A73:E73"/>
    <mergeCell ref="A1:E1"/>
    <mergeCell ref="C2:E2"/>
    <mergeCell ref="A3:A5"/>
    <mergeCell ref="B3:B5"/>
    <mergeCell ref="C3:C4"/>
    <mergeCell ref="D3:D4"/>
    <mergeCell ref="E3:E4"/>
    <mergeCell ref="C5:E5"/>
  </mergeCells>
  <printOptions horizontalCentered="1"/>
  <pageMargins left="0.78740157480314965" right="0.82677165354330717" top="1.1023622047244095" bottom="0.98425196850393704" header="0.78740157480314965" footer="0.78740157480314965"/>
  <pageSetup paperSize="9" scale="85" orientation="portrait" horizontalDpi="300" verticalDpi="300" r:id="rId1"/>
  <headerFooter alignWithMargins="0">
    <oddHeader>&amp;R&amp;"Times New Roman,Félkövér dőlt"2.1. tájékoztató tábla a 6/2016. (V.9.) társulási tanács határozatához</oddHeader>
    <oddFooter>&amp;C&amp;P</oddFooter>
  </headerFooter>
  <rowBreaks count="1" manualBreakCount="1">
    <brk id="4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E26"/>
  <sheetViews>
    <sheetView view="pageLayout" zoomScaleNormal="100" workbookViewId="0">
      <selection activeCell="C8" sqref="C8"/>
    </sheetView>
  </sheetViews>
  <sheetFormatPr defaultRowHeight="12.75"/>
  <cols>
    <col min="1" max="1" width="71.1640625" style="421" customWidth="1"/>
    <col min="2" max="2" width="6.1640625" style="436" customWidth="1"/>
    <col min="3" max="3" width="18" style="510" customWidth="1"/>
    <col min="4" max="16384" width="9.33203125" style="510"/>
  </cols>
  <sheetData>
    <row r="1" spans="1:3" ht="32.25" customHeight="1">
      <c r="A1" s="638" t="s">
        <v>518</v>
      </c>
      <c r="B1" s="638"/>
      <c r="C1" s="638"/>
    </row>
    <row r="2" spans="1:3" ht="15.75">
      <c r="A2" s="639" t="s">
        <v>587</v>
      </c>
      <c r="B2" s="639"/>
      <c r="C2" s="639"/>
    </row>
    <row r="4" spans="1:3" ht="13.5" thickBot="1">
      <c r="B4" s="640" t="s">
        <v>404</v>
      </c>
      <c r="C4" s="640"/>
    </row>
    <row r="5" spans="1:3" s="422" customFormat="1" ht="31.5" customHeight="1">
      <c r="A5" s="641" t="s">
        <v>519</v>
      </c>
      <c r="B5" s="643" t="s">
        <v>406</v>
      </c>
      <c r="C5" s="645" t="s">
        <v>520</v>
      </c>
    </row>
    <row r="6" spans="1:3" s="422" customFormat="1">
      <c r="A6" s="642"/>
      <c r="B6" s="644"/>
      <c r="C6" s="646"/>
    </row>
    <row r="7" spans="1:3" s="426" customFormat="1" ht="13.5" thickBot="1">
      <c r="A7" s="423" t="s">
        <v>521</v>
      </c>
      <c r="B7" s="424" t="s">
        <v>412</v>
      </c>
      <c r="C7" s="425" t="s">
        <v>413</v>
      </c>
    </row>
    <row r="8" spans="1:3" ht="15.75" customHeight="1">
      <c r="A8" s="495" t="s">
        <v>522</v>
      </c>
      <c r="B8" s="427" t="s">
        <v>417</v>
      </c>
      <c r="C8" s="428"/>
    </row>
    <row r="9" spans="1:3" ht="15.75" customHeight="1">
      <c r="A9" s="495" t="s">
        <v>523</v>
      </c>
      <c r="B9" s="429" t="s">
        <v>419</v>
      </c>
      <c r="C9" s="428"/>
    </row>
    <row r="10" spans="1:3" ht="15.75" customHeight="1">
      <c r="A10" s="495" t="s">
        <v>524</v>
      </c>
      <c r="B10" s="429" t="s">
        <v>421</v>
      </c>
      <c r="C10" s="428">
        <v>826</v>
      </c>
    </row>
    <row r="11" spans="1:3" ht="15.75" customHeight="1">
      <c r="A11" s="495" t="s">
        <v>525</v>
      </c>
      <c r="B11" s="429" t="s">
        <v>423</v>
      </c>
      <c r="C11" s="430">
        <v>351</v>
      </c>
    </row>
    <row r="12" spans="1:3" ht="15.75" customHeight="1">
      <c r="A12" s="495" t="s">
        <v>526</v>
      </c>
      <c r="B12" s="429" t="s">
        <v>425</v>
      </c>
      <c r="C12" s="430"/>
    </row>
    <row r="13" spans="1:3" ht="15.75" customHeight="1">
      <c r="A13" s="495" t="s">
        <v>527</v>
      </c>
      <c r="B13" s="429" t="s">
        <v>427</v>
      </c>
      <c r="C13" s="430">
        <v>-810</v>
      </c>
    </row>
    <row r="14" spans="1:3" ht="15.75" customHeight="1">
      <c r="A14" s="495" t="s">
        <v>528</v>
      </c>
      <c r="B14" s="429" t="s">
        <v>429</v>
      </c>
      <c r="C14" s="431">
        <f>+C8+C9+C10+C11+C12+C13</f>
        <v>367</v>
      </c>
    </row>
    <row r="15" spans="1:3" ht="15.75" customHeight="1">
      <c r="A15" s="495" t="s">
        <v>529</v>
      </c>
      <c r="B15" s="429" t="s">
        <v>431</v>
      </c>
      <c r="C15" s="511"/>
    </row>
    <row r="16" spans="1:3" ht="15.75" customHeight="1">
      <c r="A16" s="495" t="s">
        <v>530</v>
      </c>
      <c r="B16" s="429" t="s">
        <v>433</v>
      </c>
      <c r="C16" s="430"/>
    </row>
    <row r="17" spans="1:5" ht="15.75" customHeight="1">
      <c r="A17" s="495" t="s">
        <v>531</v>
      </c>
      <c r="B17" s="429" t="s">
        <v>12</v>
      </c>
      <c r="C17" s="430">
        <v>1493</v>
      </c>
    </row>
    <row r="18" spans="1:5" ht="15.75" customHeight="1">
      <c r="A18" s="495" t="s">
        <v>532</v>
      </c>
      <c r="B18" s="429" t="s">
        <v>13</v>
      </c>
      <c r="C18" s="431">
        <f>+C15+C16+C17</f>
        <v>1493</v>
      </c>
    </row>
    <row r="19" spans="1:5" s="512" customFormat="1" ht="15.75" customHeight="1">
      <c r="A19" s="495" t="s">
        <v>533</v>
      </c>
      <c r="B19" s="429" t="s">
        <v>14</v>
      </c>
      <c r="C19" s="430"/>
    </row>
    <row r="20" spans="1:5" ht="15.75" customHeight="1">
      <c r="A20" s="495" t="s">
        <v>534</v>
      </c>
      <c r="B20" s="429" t="s">
        <v>15</v>
      </c>
      <c r="C20" s="430">
        <v>2855</v>
      </c>
    </row>
    <row r="21" spans="1:5" ht="15.75" customHeight="1" thickBot="1">
      <c r="A21" s="432" t="s">
        <v>535</v>
      </c>
      <c r="B21" s="433" t="s">
        <v>16</v>
      </c>
      <c r="C21" s="434">
        <f>+C14+C18+C19+C20</f>
        <v>4715</v>
      </c>
    </row>
    <row r="22" spans="1:5" ht="15.75">
      <c r="A22" s="505"/>
      <c r="B22" s="508"/>
      <c r="C22" s="506"/>
      <c r="D22" s="506"/>
      <c r="E22" s="506"/>
    </row>
    <row r="23" spans="1:5" ht="15.75">
      <c r="A23" s="505"/>
      <c r="B23" s="508"/>
      <c r="C23" s="506"/>
      <c r="D23" s="506"/>
      <c r="E23" s="506"/>
    </row>
    <row r="24" spans="1:5" ht="15.75">
      <c r="A24" s="508"/>
      <c r="B24" s="508"/>
      <c r="C24" s="506"/>
      <c r="D24" s="506"/>
      <c r="E24" s="506"/>
    </row>
    <row r="25" spans="1:5" ht="15.75">
      <c r="A25" s="637"/>
      <c r="B25" s="637"/>
      <c r="C25" s="637"/>
      <c r="D25" s="513"/>
      <c r="E25" s="513"/>
    </row>
    <row r="26" spans="1:5" ht="15.75">
      <c r="A26" s="637"/>
      <c r="B26" s="637"/>
      <c r="C26" s="637"/>
      <c r="D26" s="513"/>
      <c r="E26" s="513"/>
    </row>
  </sheetData>
  <sheetProtection sheet="1" objects="1" scenarios="1"/>
  <mergeCells count="8">
    <mergeCell ref="A25:C25"/>
    <mergeCell ref="A26:C26"/>
    <mergeCell ref="A1:C1"/>
    <mergeCell ref="A2:C2"/>
    <mergeCell ref="B4:C4"/>
    <mergeCell ref="A5:A6"/>
    <mergeCell ref="B5:B6"/>
    <mergeCell ref="C5:C6"/>
  </mergeCells>
  <printOptions horizontalCentered="1"/>
  <pageMargins left="0.78740157480314965" right="0.78740157480314965" top="1.2598425196850394" bottom="0.98425196850393704" header="0.78740157480314965" footer="0.78740157480314965"/>
  <pageSetup paperSize="9" scale="95" orientation="portrait" verticalDpi="300" r:id="rId1"/>
  <headerFooter alignWithMargins="0">
    <oddHeader>&amp;R&amp;"Times New Roman CE,Félkövér dőlt"2.2. tájékoztató tábla a 6/2016. (V.9.) társulási tanács határozatához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F44"/>
  <sheetViews>
    <sheetView view="pageLayout" zoomScaleNormal="100" workbookViewId="0">
      <selection activeCell="D28" sqref="D28"/>
    </sheetView>
  </sheetViews>
  <sheetFormatPr defaultColWidth="12" defaultRowHeight="15.75"/>
  <cols>
    <col min="1" max="1" width="58.83203125" style="414" customWidth="1"/>
    <col min="2" max="2" width="6.83203125" style="414" customWidth="1"/>
    <col min="3" max="3" width="17.1640625" style="414" customWidth="1"/>
    <col min="4" max="4" width="19.1640625" style="414" customWidth="1"/>
    <col min="5" max="16384" width="12" style="414"/>
  </cols>
  <sheetData>
    <row r="1" spans="1:4" ht="48" customHeight="1">
      <c r="A1" s="647" t="s">
        <v>588</v>
      </c>
      <c r="B1" s="648"/>
      <c r="C1" s="648"/>
      <c r="D1" s="648"/>
    </row>
    <row r="2" spans="1:4" ht="16.5" thickBot="1"/>
    <row r="3" spans="1:4" ht="43.5" customHeight="1" thickBot="1">
      <c r="A3" s="514" t="s">
        <v>46</v>
      </c>
      <c r="B3" s="466" t="s">
        <v>406</v>
      </c>
      <c r="C3" s="515" t="s">
        <v>536</v>
      </c>
      <c r="D3" s="516" t="s">
        <v>537</v>
      </c>
    </row>
    <row r="4" spans="1:4" ht="16.5" thickBot="1">
      <c r="A4" s="437" t="s">
        <v>521</v>
      </c>
      <c r="B4" s="438" t="s">
        <v>412</v>
      </c>
      <c r="C4" s="438" t="s">
        <v>413</v>
      </c>
      <c r="D4" s="439" t="s">
        <v>414</v>
      </c>
    </row>
    <row r="5" spans="1:4" ht="15.75" customHeight="1">
      <c r="A5" s="448" t="s">
        <v>538</v>
      </c>
      <c r="B5" s="441" t="s">
        <v>3</v>
      </c>
      <c r="C5" s="442"/>
      <c r="D5" s="443"/>
    </row>
    <row r="6" spans="1:4" ht="15.75" customHeight="1">
      <c r="A6" s="448" t="s">
        <v>539</v>
      </c>
      <c r="B6" s="445" t="s">
        <v>4</v>
      </c>
      <c r="C6" s="446"/>
      <c r="D6" s="447"/>
    </row>
    <row r="7" spans="1:4" ht="15.75" customHeight="1">
      <c r="A7" s="448" t="s">
        <v>540</v>
      </c>
      <c r="B7" s="445" t="s">
        <v>5</v>
      </c>
      <c r="C7" s="446"/>
      <c r="D7" s="447"/>
    </row>
    <row r="8" spans="1:4" ht="15.75" customHeight="1" thickBot="1">
      <c r="A8" s="449" t="s">
        <v>541</v>
      </c>
      <c r="B8" s="450" t="s">
        <v>6</v>
      </c>
      <c r="C8" s="451"/>
      <c r="D8" s="452"/>
    </row>
    <row r="9" spans="1:4" ht="15.75" customHeight="1" thickBot="1">
      <c r="A9" s="518" t="s">
        <v>542</v>
      </c>
      <c r="B9" s="519" t="s">
        <v>7</v>
      </c>
      <c r="C9" s="520"/>
      <c r="D9" s="521">
        <f>+D10+D11+D12+D13</f>
        <v>0</v>
      </c>
    </row>
    <row r="10" spans="1:4" ht="15.75" customHeight="1">
      <c r="A10" s="517" t="s">
        <v>543</v>
      </c>
      <c r="B10" s="441" t="s">
        <v>8</v>
      </c>
      <c r="C10" s="442"/>
      <c r="D10" s="443"/>
    </row>
    <row r="11" spans="1:4" ht="15.75" customHeight="1">
      <c r="A11" s="448" t="s">
        <v>544</v>
      </c>
      <c r="B11" s="445" t="s">
        <v>9</v>
      </c>
      <c r="C11" s="446"/>
      <c r="D11" s="447"/>
    </row>
    <row r="12" spans="1:4" ht="15.75" customHeight="1">
      <c r="A12" s="448" t="s">
        <v>545</v>
      </c>
      <c r="B12" s="445" t="s">
        <v>10</v>
      </c>
      <c r="C12" s="446"/>
      <c r="D12" s="447"/>
    </row>
    <row r="13" spans="1:4" ht="15.75" customHeight="1" thickBot="1">
      <c r="A13" s="449" t="s">
        <v>546</v>
      </c>
      <c r="B13" s="450" t="s">
        <v>11</v>
      </c>
      <c r="C13" s="451"/>
      <c r="D13" s="452"/>
    </row>
    <row r="14" spans="1:4" ht="15.75" customHeight="1" thickBot="1">
      <c r="A14" s="518" t="s">
        <v>547</v>
      </c>
      <c r="B14" s="519" t="s">
        <v>12</v>
      </c>
      <c r="C14" s="520"/>
      <c r="D14" s="521">
        <f>+D15+D16+D17</f>
        <v>0</v>
      </c>
    </row>
    <row r="15" spans="1:4" ht="15.75" customHeight="1">
      <c r="A15" s="517" t="s">
        <v>548</v>
      </c>
      <c r="B15" s="441" t="s">
        <v>13</v>
      </c>
      <c r="C15" s="442"/>
      <c r="D15" s="443"/>
    </row>
    <row r="16" spans="1:4" ht="15.75" customHeight="1">
      <c r="A16" s="448" t="s">
        <v>549</v>
      </c>
      <c r="B16" s="445" t="s">
        <v>14</v>
      </c>
      <c r="C16" s="446"/>
      <c r="D16" s="447"/>
    </row>
    <row r="17" spans="1:4" ht="15.75" customHeight="1" thickBot="1">
      <c r="A17" s="449" t="s">
        <v>550</v>
      </c>
      <c r="B17" s="450" t="s">
        <v>15</v>
      </c>
      <c r="C17" s="451"/>
      <c r="D17" s="452"/>
    </row>
    <row r="18" spans="1:4" ht="15.75" customHeight="1" thickBot="1">
      <c r="A18" s="518" t="s">
        <v>551</v>
      </c>
      <c r="B18" s="519" t="s">
        <v>16</v>
      </c>
      <c r="C18" s="520"/>
      <c r="D18" s="521">
        <f>+D19+D20+D21</f>
        <v>0</v>
      </c>
    </row>
    <row r="19" spans="1:4" ht="15.75" customHeight="1">
      <c r="A19" s="517" t="s">
        <v>552</v>
      </c>
      <c r="B19" s="441" t="s">
        <v>17</v>
      </c>
      <c r="C19" s="442"/>
      <c r="D19" s="443"/>
    </row>
    <row r="20" spans="1:4" ht="15.75" customHeight="1">
      <c r="A20" s="448" t="s">
        <v>553</v>
      </c>
      <c r="B20" s="445" t="s">
        <v>18</v>
      </c>
      <c r="C20" s="446"/>
      <c r="D20" s="447"/>
    </row>
    <row r="21" spans="1:4" ht="15.75" customHeight="1">
      <c r="A21" s="448" t="s">
        <v>554</v>
      </c>
      <c r="B21" s="445" t="s">
        <v>19</v>
      </c>
      <c r="C21" s="446"/>
      <c r="D21" s="447"/>
    </row>
    <row r="22" spans="1:4" ht="15.75" customHeight="1">
      <c r="A22" s="448" t="s">
        <v>555</v>
      </c>
      <c r="B22" s="445" t="s">
        <v>20</v>
      </c>
      <c r="C22" s="446"/>
      <c r="D22" s="447"/>
    </row>
    <row r="23" spans="1:4" ht="15.75" customHeight="1">
      <c r="A23" s="448"/>
      <c r="B23" s="445" t="s">
        <v>21</v>
      </c>
      <c r="C23" s="446"/>
      <c r="D23" s="447"/>
    </row>
    <row r="24" spans="1:4" ht="15.75" customHeight="1">
      <c r="A24" s="448"/>
      <c r="B24" s="445" t="s">
        <v>22</v>
      </c>
      <c r="C24" s="446"/>
      <c r="D24" s="447"/>
    </row>
    <row r="25" spans="1:4" ht="15.75" customHeight="1">
      <c r="A25" s="448"/>
      <c r="B25" s="445" t="s">
        <v>23</v>
      </c>
      <c r="C25" s="446"/>
      <c r="D25" s="447"/>
    </row>
    <row r="26" spans="1:4" ht="15.75" customHeight="1">
      <c r="A26" s="448"/>
      <c r="B26" s="445" t="s">
        <v>24</v>
      </c>
      <c r="C26" s="446"/>
      <c r="D26" s="447"/>
    </row>
    <row r="27" spans="1:4" ht="15.75" customHeight="1">
      <c r="A27" s="448"/>
      <c r="B27" s="445" t="s">
        <v>25</v>
      </c>
      <c r="C27" s="446"/>
      <c r="D27" s="447"/>
    </row>
    <row r="28" spans="1:4" ht="15.75" customHeight="1">
      <c r="A28" s="448"/>
      <c r="B28" s="445" t="s">
        <v>26</v>
      </c>
      <c r="C28" s="446"/>
      <c r="D28" s="447"/>
    </row>
    <row r="29" spans="1:4" ht="15.75" customHeight="1">
      <c r="A29" s="448"/>
      <c r="B29" s="445" t="s">
        <v>27</v>
      </c>
      <c r="C29" s="446"/>
      <c r="D29" s="447"/>
    </row>
    <row r="30" spans="1:4" ht="15.75" customHeight="1">
      <c r="A30" s="448"/>
      <c r="B30" s="445" t="s">
        <v>28</v>
      </c>
      <c r="C30" s="446"/>
      <c r="D30" s="447"/>
    </row>
    <row r="31" spans="1:4" ht="15.75" customHeight="1">
      <c r="A31" s="448"/>
      <c r="B31" s="445" t="s">
        <v>29</v>
      </c>
      <c r="C31" s="446"/>
      <c r="D31" s="447"/>
    </row>
    <row r="32" spans="1:4" ht="15.75" customHeight="1">
      <c r="A32" s="448"/>
      <c r="B32" s="445" t="s">
        <v>30</v>
      </c>
      <c r="C32" s="446"/>
      <c r="D32" s="447"/>
    </row>
    <row r="33" spans="1:6" ht="15.75" customHeight="1">
      <c r="A33" s="448"/>
      <c r="B33" s="445" t="s">
        <v>119</v>
      </c>
      <c r="C33" s="446"/>
      <c r="D33" s="447"/>
    </row>
    <row r="34" spans="1:6" ht="15.75" customHeight="1">
      <c r="A34" s="448"/>
      <c r="B34" s="445" t="s">
        <v>120</v>
      </c>
      <c r="C34" s="446"/>
      <c r="D34" s="447"/>
    </row>
    <row r="35" spans="1:6" ht="15.75" customHeight="1">
      <c r="A35" s="448"/>
      <c r="B35" s="445" t="s">
        <v>145</v>
      </c>
      <c r="C35" s="446"/>
      <c r="D35" s="447"/>
    </row>
    <row r="36" spans="1:6" ht="15.75" customHeight="1">
      <c r="A36" s="448"/>
      <c r="B36" s="445" t="s">
        <v>457</v>
      </c>
      <c r="C36" s="446"/>
      <c r="D36" s="447"/>
    </row>
    <row r="37" spans="1:6" ht="15.75" customHeight="1" thickBot="1">
      <c r="A37" s="449"/>
      <c r="B37" s="450" t="s">
        <v>459</v>
      </c>
      <c r="C37" s="451"/>
      <c r="D37" s="452"/>
    </row>
    <row r="38" spans="1:6" ht="15.75" customHeight="1" thickBot="1">
      <c r="A38" s="649" t="s">
        <v>556</v>
      </c>
      <c r="B38" s="650"/>
      <c r="C38" s="453"/>
      <c r="D38" s="521">
        <f>+D5+D6+D7+D8+D9+D14+D18+D22+D23+D24+D25+D26+D27+D28+D29+D30+D31+D32+D33+D34+D35+D36+D37</f>
        <v>0</v>
      </c>
      <c r="F38" s="454"/>
    </row>
    <row r="39" spans="1:6">
      <c r="A39" s="522" t="s">
        <v>557</v>
      </c>
    </row>
    <row r="40" spans="1:6">
      <c r="A40" s="418"/>
      <c r="B40" s="419"/>
      <c r="C40" s="651"/>
      <c r="D40" s="651"/>
    </row>
    <row r="41" spans="1:6">
      <c r="A41" s="418"/>
      <c r="B41" s="419"/>
      <c r="C41" s="420"/>
      <c r="D41" s="420"/>
    </row>
    <row r="42" spans="1:6">
      <c r="A42" s="419"/>
      <c r="B42" s="419"/>
      <c r="C42" s="651"/>
      <c r="D42" s="651"/>
    </row>
    <row r="43" spans="1:6">
      <c r="A43" s="435"/>
      <c r="B43" s="435"/>
    </row>
    <row r="44" spans="1:6">
      <c r="A44" s="435"/>
      <c r="B44" s="435"/>
      <c r="C44" s="435"/>
    </row>
  </sheetData>
  <sheetProtection sheet="1" objects="1" scenarios="1"/>
  <mergeCells count="4">
    <mergeCell ref="A1:D1"/>
    <mergeCell ref="A38:B38"/>
    <mergeCell ref="C40:D40"/>
    <mergeCell ref="C42:D42"/>
  </mergeCells>
  <printOptions horizontalCentered="1"/>
  <pageMargins left="0.78740157480314965" right="0.78740157480314965" top="1.1417322834645669" bottom="0.98425196850393704" header="0.78740157480314965" footer="0.78740157480314965"/>
  <pageSetup paperSize="9" scale="93" orientation="portrait" r:id="rId1"/>
  <headerFooter alignWithMargins="0">
    <oddHeader>&amp;R&amp;"Times New Roman,Félkövér dőlt"2.3. tájékoztató tábla a 6/2016. (V.9.) társulási tanács határozatához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F38"/>
  <sheetViews>
    <sheetView view="pageLayout" zoomScaleNormal="100" workbookViewId="0">
      <selection activeCell="D28" sqref="D28"/>
    </sheetView>
  </sheetViews>
  <sheetFormatPr defaultColWidth="12" defaultRowHeight="15.75"/>
  <cols>
    <col min="1" max="1" width="56.1640625" style="414" customWidth="1"/>
    <col min="2" max="2" width="6.83203125" style="414" customWidth="1"/>
    <col min="3" max="3" width="17.1640625" style="414" customWidth="1"/>
    <col min="4" max="4" width="19.1640625" style="414" customWidth="1"/>
    <col min="5" max="16384" width="12" style="414"/>
  </cols>
  <sheetData>
    <row r="1" spans="1:4" ht="48.75" customHeight="1">
      <c r="A1" s="652" t="s">
        <v>589</v>
      </c>
      <c r="B1" s="653"/>
      <c r="C1" s="653"/>
      <c r="D1" s="653"/>
    </row>
    <row r="2" spans="1:4" ht="16.5" thickBot="1"/>
    <row r="3" spans="1:4" ht="64.5" thickBot="1">
      <c r="A3" s="523" t="s">
        <v>46</v>
      </c>
      <c r="B3" s="466" t="s">
        <v>406</v>
      </c>
      <c r="C3" s="524" t="s">
        <v>558</v>
      </c>
      <c r="D3" s="525" t="s">
        <v>537</v>
      </c>
    </row>
    <row r="4" spans="1:4" ht="16.5" thickBot="1">
      <c r="A4" s="455" t="s">
        <v>521</v>
      </c>
      <c r="B4" s="456" t="s">
        <v>412</v>
      </c>
      <c r="C4" s="456" t="s">
        <v>413</v>
      </c>
      <c r="D4" s="457" t="s">
        <v>414</v>
      </c>
    </row>
    <row r="5" spans="1:4" ht="15.75" customHeight="1">
      <c r="A5" s="444" t="s">
        <v>559</v>
      </c>
      <c r="B5" s="441" t="s">
        <v>3</v>
      </c>
      <c r="C5" s="442"/>
      <c r="D5" s="443"/>
    </row>
    <row r="6" spans="1:4" ht="15.75" customHeight="1">
      <c r="A6" s="444" t="s">
        <v>560</v>
      </c>
      <c r="B6" s="445" t="s">
        <v>4</v>
      </c>
      <c r="C6" s="446"/>
      <c r="D6" s="447"/>
    </row>
    <row r="7" spans="1:4" ht="15.75" customHeight="1" thickBot="1">
      <c r="A7" s="526" t="s">
        <v>561</v>
      </c>
      <c r="B7" s="450" t="s">
        <v>5</v>
      </c>
      <c r="C7" s="451"/>
      <c r="D7" s="452"/>
    </row>
    <row r="8" spans="1:4" ht="15.75" customHeight="1" thickBot="1">
      <c r="A8" s="518" t="s">
        <v>562</v>
      </c>
      <c r="B8" s="519" t="s">
        <v>6</v>
      </c>
      <c r="C8" s="520"/>
      <c r="D8" s="521">
        <f>+D5+D6+D7</f>
        <v>0</v>
      </c>
    </row>
    <row r="9" spans="1:4" ht="15.75" customHeight="1">
      <c r="A9" s="440" t="s">
        <v>563</v>
      </c>
      <c r="B9" s="441" t="s">
        <v>7</v>
      </c>
      <c r="C9" s="442"/>
      <c r="D9" s="443"/>
    </row>
    <row r="10" spans="1:4" ht="15.75" customHeight="1">
      <c r="A10" s="444" t="s">
        <v>564</v>
      </c>
      <c r="B10" s="445" t="s">
        <v>8</v>
      </c>
      <c r="C10" s="446"/>
      <c r="D10" s="447"/>
    </row>
    <row r="11" spans="1:4" ht="15.75" customHeight="1">
      <c r="A11" s="444" t="s">
        <v>565</v>
      </c>
      <c r="B11" s="445" t="s">
        <v>9</v>
      </c>
      <c r="C11" s="446"/>
      <c r="D11" s="447"/>
    </row>
    <row r="12" spans="1:4" ht="15.75" customHeight="1">
      <c r="A12" s="444" t="s">
        <v>566</v>
      </c>
      <c r="B12" s="445" t="s">
        <v>10</v>
      </c>
      <c r="C12" s="446"/>
      <c r="D12" s="447"/>
    </row>
    <row r="13" spans="1:4" ht="15.75" customHeight="1" thickBot="1">
      <c r="A13" s="526" t="s">
        <v>567</v>
      </c>
      <c r="B13" s="450" t="s">
        <v>11</v>
      </c>
      <c r="C13" s="451"/>
      <c r="D13" s="452"/>
    </row>
    <row r="14" spans="1:4" ht="15.75" customHeight="1" thickBot="1">
      <c r="A14" s="518" t="s">
        <v>568</v>
      </c>
      <c r="B14" s="519" t="s">
        <v>12</v>
      </c>
      <c r="C14" s="527"/>
      <c r="D14" s="521">
        <f>+D9+D10+D11+D12+D13</f>
        <v>0</v>
      </c>
    </row>
    <row r="15" spans="1:4" ht="15.75" customHeight="1">
      <c r="A15" s="440"/>
      <c r="B15" s="441" t="s">
        <v>13</v>
      </c>
      <c r="C15" s="442"/>
      <c r="D15" s="443"/>
    </row>
    <row r="16" spans="1:4" ht="15.75" customHeight="1">
      <c r="A16" s="444"/>
      <c r="B16" s="445" t="s">
        <v>14</v>
      </c>
      <c r="C16" s="446"/>
      <c r="D16" s="447"/>
    </row>
    <row r="17" spans="1:4" ht="15.75" customHeight="1">
      <c r="A17" s="444"/>
      <c r="B17" s="445" t="s">
        <v>15</v>
      </c>
      <c r="C17" s="446"/>
      <c r="D17" s="447"/>
    </row>
    <row r="18" spans="1:4" ht="15.75" customHeight="1">
      <c r="A18" s="444"/>
      <c r="B18" s="445" t="s">
        <v>16</v>
      </c>
      <c r="C18" s="446"/>
      <c r="D18" s="447"/>
    </row>
    <row r="19" spans="1:4" ht="15.75" customHeight="1">
      <c r="A19" s="444"/>
      <c r="B19" s="445" t="s">
        <v>17</v>
      </c>
      <c r="C19" s="446"/>
      <c r="D19" s="447"/>
    </row>
    <row r="20" spans="1:4" ht="15.75" customHeight="1">
      <c r="A20" s="444"/>
      <c r="B20" s="445" t="s">
        <v>18</v>
      </c>
      <c r="C20" s="446"/>
      <c r="D20" s="447"/>
    </row>
    <row r="21" spans="1:4" ht="15.75" customHeight="1">
      <c r="A21" s="444"/>
      <c r="B21" s="445" t="s">
        <v>19</v>
      </c>
      <c r="C21" s="446"/>
      <c r="D21" s="447"/>
    </row>
    <row r="22" spans="1:4" ht="15.75" customHeight="1">
      <c r="A22" s="444"/>
      <c r="B22" s="445" t="s">
        <v>20</v>
      </c>
      <c r="C22" s="446"/>
      <c r="D22" s="447"/>
    </row>
    <row r="23" spans="1:4" ht="15.75" customHeight="1">
      <c r="A23" s="444"/>
      <c r="B23" s="445" t="s">
        <v>21</v>
      </c>
      <c r="C23" s="446"/>
      <c r="D23" s="447"/>
    </row>
    <row r="24" spans="1:4" ht="15.75" customHeight="1">
      <c r="A24" s="444"/>
      <c r="B24" s="445" t="s">
        <v>22</v>
      </c>
      <c r="C24" s="446"/>
      <c r="D24" s="447"/>
    </row>
    <row r="25" spans="1:4" ht="15.75" customHeight="1">
      <c r="A25" s="444"/>
      <c r="B25" s="445" t="s">
        <v>23</v>
      </c>
      <c r="C25" s="446"/>
      <c r="D25" s="447"/>
    </row>
    <row r="26" spans="1:4" ht="15.75" customHeight="1">
      <c r="A26" s="444"/>
      <c r="B26" s="445" t="s">
        <v>24</v>
      </c>
      <c r="C26" s="446"/>
      <c r="D26" s="447"/>
    </row>
    <row r="27" spans="1:4" ht="15.75" customHeight="1">
      <c r="A27" s="444"/>
      <c r="B27" s="445" t="s">
        <v>25</v>
      </c>
      <c r="C27" s="446"/>
      <c r="D27" s="447"/>
    </row>
    <row r="28" spans="1:4" ht="15.75" customHeight="1">
      <c r="A28" s="444"/>
      <c r="B28" s="445" t="s">
        <v>26</v>
      </c>
      <c r="C28" s="446"/>
      <c r="D28" s="447"/>
    </row>
    <row r="29" spans="1:4" ht="15.75" customHeight="1">
      <c r="A29" s="444"/>
      <c r="B29" s="445" t="s">
        <v>27</v>
      </c>
      <c r="C29" s="446"/>
      <c r="D29" s="447"/>
    </row>
    <row r="30" spans="1:4" ht="15.75" customHeight="1">
      <c r="A30" s="444"/>
      <c r="B30" s="445" t="s">
        <v>28</v>
      </c>
      <c r="C30" s="446"/>
      <c r="D30" s="447"/>
    </row>
    <row r="31" spans="1:4" ht="15.75" customHeight="1">
      <c r="A31" s="444"/>
      <c r="B31" s="445" t="s">
        <v>29</v>
      </c>
      <c r="C31" s="446"/>
      <c r="D31" s="447"/>
    </row>
    <row r="32" spans="1:4" ht="15.75" customHeight="1">
      <c r="A32" s="444"/>
      <c r="B32" s="445" t="s">
        <v>30</v>
      </c>
      <c r="C32" s="446"/>
      <c r="D32" s="447"/>
    </row>
    <row r="33" spans="1:6" ht="15.75" customHeight="1">
      <c r="A33" s="444"/>
      <c r="B33" s="445" t="s">
        <v>119</v>
      </c>
      <c r="C33" s="446"/>
      <c r="D33" s="447"/>
    </row>
    <row r="34" spans="1:6" ht="15.75" customHeight="1">
      <c r="A34" s="444"/>
      <c r="B34" s="445" t="s">
        <v>120</v>
      </c>
      <c r="C34" s="446"/>
      <c r="D34" s="447"/>
    </row>
    <row r="35" spans="1:6" ht="15.75" customHeight="1">
      <c r="A35" s="444"/>
      <c r="B35" s="445" t="s">
        <v>145</v>
      </c>
      <c r="C35" s="446"/>
      <c r="D35" s="447"/>
    </row>
    <row r="36" spans="1:6" ht="15.75" customHeight="1">
      <c r="A36" s="444"/>
      <c r="B36" s="445" t="s">
        <v>457</v>
      </c>
      <c r="C36" s="446"/>
      <c r="D36" s="447"/>
    </row>
    <row r="37" spans="1:6" ht="15.75" customHeight="1" thickBot="1">
      <c r="A37" s="458"/>
      <c r="B37" s="459" t="s">
        <v>459</v>
      </c>
      <c r="C37" s="460"/>
      <c r="D37" s="461"/>
    </row>
    <row r="38" spans="1:6" ht="15.75" customHeight="1" thickBot="1">
      <c r="A38" s="654" t="s">
        <v>569</v>
      </c>
      <c r="B38" s="655"/>
      <c r="C38" s="453"/>
      <c r="D38" s="521">
        <f>+D8+D14+SUM(D15:D37)</f>
        <v>0</v>
      </c>
      <c r="F38" s="462"/>
    </row>
  </sheetData>
  <sheetProtection sheet="1" objects="1" scenarios="1"/>
  <mergeCells count="2">
    <mergeCell ref="A1:D1"/>
    <mergeCell ref="A38:B38"/>
  </mergeCells>
  <printOptions horizontalCentered="1"/>
  <pageMargins left="0.78740157480314965" right="0.78740157480314965" top="1.1417322834645669" bottom="0.98425196850393704" header="0.78740157480314965" footer="0.78740157480314965"/>
  <pageSetup paperSize="9" scale="95" orientation="portrait" r:id="rId1"/>
  <headerFooter alignWithMargins="0">
    <oddHeader>&amp;R&amp;"Times New Roman,Félkövér dőlt"2.4. tájékoztató tábla a 6/2016. (V.9.) társulási tanács határozatához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C14"/>
  <sheetViews>
    <sheetView tabSelected="1" view="pageLayout" zoomScaleNormal="100" workbookViewId="0">
      <selection activeCell="C2" sqref="C2"/>
    </sheetView>
  </sheetViews>
  <sheetFormatPr defaultRowHeight="12.75"/>
  <cols>
    <col min="1" max="1" width="7.6640625" style="29" customWidth="1"/>
    <col min="2" max="2" width="60.83203125" style="29" customWidth="1"/>
    <col min="3" max="3" width="25.6640625" style="29" customWidth="1"/>
    <col min="4" max="16384" width="9.33203125" style="29"/>
  </cols>
  <sheetData>
    <row r="1" spans="1:3" ht="15">
      <c r="C1" s="463" t="s">
        <v>604</v>
      </c>
    </row>
    <row r="2" spans="1:3" ht="14.25">
      <c r="A2" s="206"/>
      <c r="B2" s="206"/>
      <c r="C2" s="206"/>
    </row>
    <row r="3" spans="1:3" ht="33.75" customHeight="1">
      <c r="A3" s="656" t="s">
        <v>139</v>
      </c>
      <c r="B3" s="656"/>
      <c r="C3" s="656"/>
    </row>
    <row r="4" spans="1:3" ht="13.5" thickBot="1">
      <c r="C4" s="207"/>
    </row>
    <row r="5" spans="1:3" s="211" customFormat="1" ht="43.5" customHeight="1" thickBot="1">
      <c r="A5" s="208" t="s">
        <v>1</v>
      </c>
      <c r="B5" s="209" t="s">
        <v>46</v>
      </c>
      <c r="C5" s="210" t="s">
        <v>140</v>
      </c>
    </row>
    <row r="6" spans="1:3" ht="28.5" customHeight="1">
      <c r="A6" s="212" t="s">
        <v>3</v>
      </c>
      <c r="B6" s="464" t="s">
        <v>590</v>
      </c>
      <c r="C6" s="213">
        <f>C7+C8</f>
        <v>418</v>
      </c>
    </row>
    <row r="7" spans="1:3" ht="18" customHeight="1">
      <c r="A7" s="214" t="s">
        <v>4</v>
      </c>
      <c r="B7" s="215" t="s">
        <v>141</v>
      </c>
      <c r="C7" s="216">
        <v>376</v>
      </c>
    </row>
    <row r="8" spans="1:3" ht="18" customHeight="1">
      <c r="A8" s="214" t="s">
        <v>5</v>
      </c>
      <c r="B8" s="215" t="s">
        <v>142</v>
      </c>
      <c r="C8" s="216">
        <v>42</v>
      </c>
    </row>
    <row r="9" spans="1:3" ht="18" customHeight="1">
      <c r="A9" s="214" t="s">
        <v>6</v>
      </c>
      <c r="B9" s="217" t="s">
        <v>143</v>
      </c>
      <c r="C9" s="216"/>
    </row>
    <row r="10" spans="1:3" ht="18" customHeight="1">
      <c r="A10" s="218" t="s">
        <v>7</v>
      </c>
      <c r="B10" s="219" t="s">
        <v>144</v>
      </c>
      <c r="C10" s="220">
        <v>357</v>
      </c>
    </row>
    <row r="11" spans="1:3" ht="18" customHeight="1" thickBot="1">
      <c r="A11" s="223" t="s">
        <v>8</v>
      </c>
      <c r="B11" s="548" t="s">
        <v>592</v>
      </c>
      <c r="C11" s="225"/>
    </row>
    <row r="12" spans="1:3" ht="25.5" customHeight="1">
      <c r="A12" s="221" t="s">
        <v>9</v>
      </c>
      <c r="B12" s="465" t="s">
        <v>591</v>
      </c>
      <c r="C12" s="222">
        <f>C6+C9-C10+C11</f>
        <v>61</v>
      </c>
    </row>
    <row r="13" spans="1:3" ht="18" customHeight="1">
      <c r="A13" s="214" t="s">
        <v>10</v>
      </c>
      <c r="B13" s="215" t="s">
        <v>141</v>
      </c>
      <c r="C13" s="216">
        <v>54</v>
      </c>
    </row>
    <row r="14" spans="1:3" ht="18" customHeight="1" thickBot="1">
      <c r="A14" s="223" t="s">
        <v>11</v>
      </c>
      <c r="B14" s="224" t="s">
        <v>142</v>
      </c>
      <c r="C14" s="225">
        <v>7</v>
      </c>
    </row>
  </sheetData>
  <mergeCells count="1">
    <mergeCell ref="A3:C3"/>
  </mergeCells>
  <conditionalFormatting sqref="C12">
    <cfRule type="cellIs" dxfId="0" priority="1" stopIfTrue="1" operator="notEqual">
      <formula>SUM(C13:C14)</formula>
    </cfRule>
  </conditionalFormatting>
  <printOptions horizontalCentered="1"/>
  <pageMargins left="0.78740157480314965" right="0.78740157480314965" top="0.98425196850393704" bottom="0.98425196850393704" header="0.78740157480314965" footer="0.78740157480314965"/>
  <pageSetup paperSize="9"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7"/>
  <sheetViews>
    <sheetView view="pageLayout" topLeftCell="C2" zoomScaleNormal="100" zoomScaleSheetLayoutView="100" workbookViewId="0">
      <selection activeCell="J28" sqref="J28"/>
    </sheetView>
  </sheetViews>
  <sheetFormatPr defaultRowHeight="12.75"/>
  <cols>
    <col min="1" max="1" width="6.83203125" style="34" customWidth="1"/>
    <col min="2" max="2" width="42.6640625" style="294" customWidth="1"/>
    <col min="3" max="4" width="11.6640625" style="294" customWidth="1"/>
    <col min="5" max="5" width="11.6640625" style="34" customWidth="1"/>
    <col min="6" max="6" width="43.83203125" style="34" customWidth="1"/>
    <col min="7" max="9" width="11.6640625" style="34" customWidth="1"/>
    <col min="10" max="10" width="3.83203125" style="34" customWidth="1"/>
    <col min="11" max="16384" width="9.33203125" style="34"/>
  </cols>
  <sheetData>
    <row r="1" spans="1:10" ht="39.75" customHeight="1">
      <c r="B1" s="312" t="s">
        <v>105</v>
      </c>
      <c r="C1" s="312"/>
      <c r="D1" s="312"/>
      <c r="E1" s="313"/>
      <c r="F1" s="313"/>
      <c r="G1" s="313"/>
      <c r="H1" s="313"/>
      <c r="I1" s="313"/>
      <c r="J1" s="569" t="s">
        <v>600</v>
      </c>
    </row>
    <row r="2" spans="1:10" ht="14.25" thickBot="1">
      <c r="I2" s="297" t="s">
        <v>45</v>
      </c>
      <c r="J2" s="569"/>
    </row>
    <row r="3" spans="1:10" ht="18" customHeight="1" thickBot="1">
      <c r="A3" s="567" t="s">
        <v>55</v>
      </c>
      <c r="B3" s="327" t="s">
        <v>41</v>
      </c>
      <c r="C3" s="269"/>
      <c r="D3" s="269"/>
      <c r="E3" s="328"/>
      <c r="F3" s="327" t="s">
        <v>42</v>
      </c>
      <c r="G3" s="264"/>
      <c r="H3" s="264"/>
      <c r="I3" s="329"/>
      <c r="J3" s="569"/>
    </row>
    <row r="4" spans="1:10" s="314" customFormat="1" ht="35.25" customHeight="1" thickBot="1">
      <c r="A4" s="568"/>
      <c r="B4" s="295" t="s">
        <v>46</v>
      </c>
      <c r="C4" s="300" t="s">
        <v>596</v>
      </c>
      <c r="D4" s="300" t="s">
        <v>572</v>
      </c>
      <c r="E4" s="296" t="s">
        <v>573</v>
      </c>
      <c r="F4" s="295" t="s">
        <v>46</v>
      </c>
      <c r="G4" s="300" t="str">
        <f>+C4</f>
        <v>2015. évi előirányzat</v>
      </c>
      <c r="H4" s="300" t="str">
        <f>+D4</f>
        <v>2015. évi mód. ei.</v>
      </c>
      <c r="I4" s="30" t="str">
        <f>+E4</f>
        <v>2015. évi teljesítés</v>
      </c>
      <c r="J4" s="569"/>
    </row>
    <row r="5" spans="1:10" s="315" customFormat="1" ht="12" customHeight="1" thickBot="1">
      <c r="A5" s="330">
        <v>1</v>
      </c>
      <c r="B5" s="331">
        <v>2</v>
      </c>
      <c r="C5" s="266">
        <v>3</v>
      </c>
      <c r="D5" s="266">
        <v>4</v>
      </c>
      <c r="E5" s="332">
        <v>5</v>
      </c>
      <c r="F5" s="331">
        <v>6</v>
      </c>
      <c r="G5" s="332">
        <v>7</v>
      </c>
      <c r="H5" s="267">
        <v>8</v>
      </c>
      <c r="I5" s="333">
        <v>9</v>
      </c>
      <c r="J5" s="569"/>
    </row>
    <row r="6" spans="1:10" ht="12.95" customHeight="1">
      <c r="A6" s="316" t="s">
        <v>3</v>
      </c>
      <c r="B6" s="317" t="s">
        <v>273</v>
      </c>
      <c r="C6" s="227">
        <v>41557</v>
      </c>
      <c r="D6" s="227">
        <v>40480</v>
      </c>
      <c r="E6" s="303">
        <v>40480</v>
      </c>
      <c r="F6" s="317" t="s">
        <v>47</v>
      </c>
      <c r="G6" s="303">
        <v>25892</v>
      </c>
      <c r="H6" s="229">
        <v>26165</v>
      </c>
      <c r="I6" s="309">
        <v>26165</v>
      </c>
      <c r="J6" s="569"/>
    </row>
    <row r="7" spans="1:10" ht="25.5" customHeight="1">
      <c r="A7" s="318" t="s">
        <v>4</v>
      </c>
      <c r="B7" s="320" t="s">
        <v>274</v>
      </c>
      <c r="C7" s="304"/>
      <c r="D7" s="304"/>
      <c r="E7" s="304"/>
      <c r="F7" s="319" t="s">
        <v>280</v>
      </c>
      <c r="G7" s="304">
        <v>7104</v>
      </c>
      <c r="H7" s="230">
        <v>6988</v>
      </c>
      <c r="I7" s="310">
        <v>6987</v>
      </c>
      <c r="J7" s="569"/>
    </row>
    <row r="8" spans="1:10" ht="12.95" customHeight="1">
      <c r="A8" s="318" t="s">
        <v>5</v>
      </c>
      <c r="B8" s="319" t="s">
        <v>275</v>
      </c>
      <c r="C8" s="337"/>
      <c r="D8" s="337"/>
      <c r="E8" s="304"/>
      <c r="F8" s="319" t="s">
        <v>48</v>
      </c>
      <c r="G8" s="304">
        <v>10488</v>
      </c>
      <c r="H8" s="230">
        <v>8703</v>
      </c>
      <c r="I8" s="310">
        <v>8642</v>
      </c>
      <c r="J8" s="569"/>
    </row>
    <row r="9" spans="1:10" ht="12.95" customHeight="1">
      <c r="A9" s="318" t="s">
        <v>6</v>
      </c>
      <c r="B9" s="319" t="s">
        <v>276</v>
      </c>
      <c r="C9" s="304"/>
      <c r="D9" s="304"/>
      <c r="E9" s="304"/>
      <c r="F9" s="319" t="s">
        <v>213</v>
      </c>
      <c r="G9" s="304"/>
      <c r="H9" s="230"/>
      <c r="I9" s="310"/>
      <c r="J9" s="569"/>
    </row>
    <row r="10" spans="1:10" ht="12.95" customHeight="1">
      <c r="A10" s="318" t="s">
        <v>7</v>
      </c>
      <c r="B10" s="319" t="s">
        <v>346</v>
      </c>
      <c r="C10" s="304">
        <v>1927</v>
      </c>
      <c r="D10" s="304">
        <v>992</v>
      </c>
      <c r="E10" s="304">
        <v>992</v>
      </c>
      <c r="F10" s="319" t="s">
        <v>110</v>
      </c>
      <c r="G10" s="304"/>
      <c r="H10" s="230"/>
      <c r="I10" s="310"/>
      <c r="J10" s="569"/>
    </row>
    <row r="11" spans="1:10" ht="12.95" customHeight="1">
      <c r="A11" s="318" t="s">
        <v>8</v>
      </c>
      <c r="B11" s="319" t="s">
        <v>277</v>
      </c>
      <c r="C11" s="304"/>
      <c r="D11" s="304"/>
      <c r="E11" s="305"/>
      <c r="F11" s="319" t="s">
        <v>33</v>
      </c>
      <c r="G11" s="304"/>
      <c r="H11" s="230"/>
      <c r="I11" s="310"/>
      <c r="J11" s="569"/>
    </row>
    <row r="12" spans="1:10" ht="12.95" customHeight="1">
      <c r="A12" s="318" t="s">
        <v>9</v>
      </c>
      <c r="B12" s="319" t="s">
        <v>174</v>
      </c>
      <c r="C12" s="304"/>
      <c r="D12" s="304"/>
      <c r="E12" s="304"/>
      <c r="F12" s="28"/>
      <c r="G12" s="304"/>
      <c r="H12" s="230"/>
      <c r="I12" s="310"/>
      <c r="J12" s="569"/>
    </row>
    <row r="13" spans="1:10" ht="12.95" customHeight="1" thickBot="1">
      <c r="A13" s="318" t="s">
        <v>10</v>
      </c>
      <c r="B13" s="35"/>
      <c r="C13" s="299"/>
      <c r="D13" s="299"/>
      <c r="E13" s="306"/>
      <c r="F13" s="28"/>
      <c r="G13" s="306"/>
      <c r="H13" s="231"/>
      <c r="I13" s="311"/>
      <c r="J13" s="569"/>
    </row>
    <row r="14" spans="1:10" ht="24.75" customHeight="1" thickBot="1">
      <c r="A14" s="321" t="s">
        <v>11</v>
      </c>
      <c r="B14" s="302" t="s">
        <v>278</v>
      </c>
      <c r="C14" s="307">
        <f>+C6+C7+C9+C10+C12+C13</f>
        <v>43484</v>
      </c>
      <c r="D14" s="307">
        <f>+D6+D7+D9+D10+D12+D13</f>
        <v>41472</v>
      </c>
      <c r="E14" s="307">
        <f>+E6+E7+E9+E10+E12+E13</f>
        <v>41472</v>
      </c>
      <c r="F14" s="302" t="s">
        <v>279</v>
      </c>
      <c r="G14" s="326">
        <f>SUM(G6:G13)</f>
        <v>43484</v>
      </c>
      <c r="H14" s="326">
        <f>SUM(H6:H13)</f>
        <v>41856</v>
      </c>
      <c r="I14" s="326">
        <f>SUM(I6:I13)</f>
        <v>41794</v>
      </c>
      <c r="J14" s="569"/>
    </row>
    <row r="15" spans="1:10" ht="26.25" customHeight="1">
      <c r="A15" s="334" t="s">
        <v>12</v>
      </c>
      <c r="B15" s="322" t="s">
        <v>287</v>
      </c>
      <c r="C15" s="339">
        <f>+C16+C17+C18+C19</f>
        <v>0</v>
      </c>
      <c r="D15" s="339">
        <f>+D16+D17+D18+D19</f>
        <v>384</v>
      </c>
      <c r="E15" s="339">
        <f>+E16+E17+E18+E19</f>
        <v>384</v>
      </c>
      <c r="F15" s="323" t="s">
        <v>291</v>
      </c>
      <c r="G15" s="298"/>
      <c r="H15" s="232"/>
      <c r="I15" s="233"/>
      <c r="J15" s="569"/>
    </row>
    <row r="16" spans="1:10" ht="12.95" customHeight="1">
      <c r="A16" s="318" t="s">
        <v>13</v>
      </c>
      <c r="B16" s="323" t="s">
        <v>157</v>
      </c>
      <c r="C16" s="228"/>
      <c r="D16" s="228">
        <v>384</v>
      </c>
      <c r="E16" s="301">
        <v>384</v>
      </c>
      <c r="F16" s="323" t="s">
        <v>292</v>
      </c>
      <c r="G16" s="301"/>
      <c r="H16" s="234"/>
      <c r="I16" s="324"/>
      <c r="J16" s="569"/>
    </row>
    <row r="17" spans="1:10">
      <c r="A17" s="318" t="s">
        <v>14</v>
      </c>
      <c r="B17" s="323" t="s">
        <v>158</v>
      </c>
      <c r="C17" s="228"/>
      <c r="D17" s="228"/>
      <c r="E17" s="301"/>
      <c r="F17" s="323" t="s">
        <v>293</v>
      </c>
      <c r="G17" s="301"/>
      <c r="H17" s="234"/>
      <c r="I17" s="324"/>
      <c r="J17" s="569"/>
    </row>
    <row r="18" spans="1:10">
      <c r="A18" s="318" t="s">
        <v>15</v>
      </c>
      <c r="B18" s="323" t="s">
        <v>283</v>
      </c>
      <c r="C18" s="228"/>
      <c r="D18" s="228"/>
      <c r="E18" s="301"/>
      <c r="F18" s="323" t="s">
        <v>294</v>
      </c>
      <c r="G18" s="301"/>
      <c r="H18" s="234"/>
      <c r="I18" s="324"/>
      <c r="J18" s="569"/>
    </row>
    <row r="19" spans="1:10">
      <c r="A19" s="318" t="s">
        <v>16</v>
      </c>
      <c r="B19" s="323" t="s">
        <v>284</v>
      </c>
      <c r="C19" s="228"/>
      <c r="D19" s="228"/>
      <c r="E19" s="301"/>
      <c r="F19" s="322" t="s">
        <v>155</v>
      </c>
      <c r="G19" s="301"/>
      <c r="H19" s="234"/>
      <c r="I19" s="324"/>
      <c r="J19" s="569"/>
    </row>
    <row r="20" spans="1:10" ht="25.5" customHeight="1">
      <c r="A20" s="318" t="s">
        <v>17</v>
      </c>
      <c r="B20" s="323" t="s">
        <v>288</v>
      </c>
      <c r="C20" s="340">
        <f>+C21+C22</f>
        <v>0</v>
      </c>
      <c r="D20" s="340">
        <f>+D21+D22</f>
        <v>0</v>
      </c>
      <c r="E20" s="340">
        <f>+E21+E22</f>
        <v>0</v>
      </c>
      <c r="F20" s="323" t="s">
        <v>111</v>
      </c>
      <c r="G20" s="301"/>
      <c r="H20" s="234"/>
      <c r="I20" s="324"/>
      <c r="J20" s="569"/>
    </row>
    <row r="21" spans="1:10" ht="12.95" customHeight="1">
      <c r="A21" s="318" t="s">
        <v>18</v>
      </c>
      <c r="B21" s="322" t="s">
        <v>285</v>
      </c>
      <c r="C21" s="228"/>
      <c r="D21" s="228"/>
      <c r="E21" s="301"/>
      <c r="F21" s="317" t="s">
        <v>295</v>
      </c>
      <c r="G21" s="308"/>
      <c r="H21" s="235"/>
      <c r="I21" s="324"/>
      <c r="J21" s="569"/>
    </row>
    <row r="22" spans="1:10" ht="27.75" customHeight="1">
      <c r="A22" s="318" t="s">
        <v>19</v>
      </c>
      <c r="B22" s="323" t="s">
        <v>286</v>
      </c>
      <c r="C22" s="228"/>
      <c r="D22" s="228"/>
      <c r="E22" s="301"/>
      <c r="F22" s="323" t="s">
        <v>268</v>
      </c>
      <c r="G22" s="301"/>
      <c r="H22" s="234"/>
      <c r="I22" s="324"/>
      <c r="J22" s="569"/>
    </row>
    <row r="23" spans="1:10" ht="28.5" customHeight="1" thickBot="1">
      <c r="A23" s="334" t="s">
        <v>20</v>
      </c>
      <c r="B23" s="322" t="s">
        <v>193</v>
      </c>
      <c r="C23" s="338"/>
      <c r="D23" s="338"/>
      <c r="E23" s="308"/>
      <c r="F23" s="325"/>
      <c r="G23" s="298"/>
      <c r="H23" s="232"/>
      <c r="I23" s="233"/>
      <c r="J23" s="569"/>
    </row>
    <row r="24" spans="1:10" ht="27" customHeight="1" thickBot="1">
      <c r="A24" s="321" t="s">
        <v>21</v>
      </c>
      <c r="B24" s="302" t="s">
        <v>289</v>
      </c>
      <c r="C24" s="307">
        <f>+C15+C20+C23</f>
        <v>0</v>
      </c>
      <c r="D24" s="307">
        <f>+D15+D20+D23</f>
        <v>384</v>
      </c>
      <c r="E24" s="307">
        <f>+E15+E20+E23</f>
        <v>384</v>
      </c>
      <c r="F24" s="302" t="s">
        <v>296</v>
      </c>
      <c r="G24" s="307">
        <f>SUM(G15:G23)</f>
        <v>0</v>
      </c>
      <c r="H24" s="307">
        <f>SUM(H15:H23)</f>
        <v>0</v>
      </c>
      <c r="I24" s="326">
        <f>SUM(I15:I23)</f>
        <v>0</v>
      </c>
      <c r="J24" s="569"/>
    </row>
    <row r="25" spans="1:10" ht="13.5" thickBot="1">
      <c r="A25" s="321" t="s">
        <v>22</v>
      </c>
      <c r="B25" s="76" t="s">
        <v>290</v>
      </c>
      <c r="C25" s="307">
        <f>+C14+C24</f>
        <v>43484</v>
      </c>
      <c r="D25" s="307">
        <f>+D14+D24</f>
        <v>41856</v>
      </c>
      <c r="E25" s="307">
        <f>+E14+E24</f>
        <v>41856</v>
      </c>
      <c r="F25" s="76" t="s">
        <v>297</v>
      </c>
      <c r="G25" s="307">
        <f>+G14+G24</f>
        <v>43484</v>
      </c>
      <c r="H25" s="307">
        <f>+H14+H24</f>
        <v>41856</v>
      </c>
      <c r="I25" s="326">
        <f>+I14+I24</f>
        <v>41794</v>
      </c>
      <c r="J25" s="569"/>
    </row>
    <row r="26" spans="1:10" ht="13.5" thickBot="1">
      <c r="A26" s="321" t="s">
        <v>23</v>
      </c>
      <c r="B26" s="302" t="s">
        <v>106</v>
      </c>
      <c r="C26" s="307" t="str">
        <f>IF(((G14-C14)&gt;0),G14-C14,"----")</f>
        <v>----</v>
      </c>
      <c r="D26" s="307">
        <f>IF(((H14-D14)&gt;0),H14-D14,"----")</f>
        <v>384</v>
      </c>
      <c r="E26" s="307">
        <f>IF(((I14-E14)&gt;0),I14-E14,"----")</f>
        <v>322</v>
      </c>
      <c r="F26" s="302" t="s">
        <v>107</v>
      </c>
      <c r="G26" s="307" t="str">
        <f>IF(((C14-G14)&gt;0),C14-G14,"----")</f>
        <v>----</v>
      </c>
      <c r="H26" s="336" t="str">
        <f>IF(((D14-H14)&gt;0),D14-H14,"----")</f>
        <v>----</v>
      </c>
      <c r="I26" s="335" t="str">
        <f>IF(((E14-I14)&gt;0),E14-I14,"----")</f>
        <v>----</v>
      </c>
      <c r="J26" s="569"/>
    </row>
    <row r="27" spans="1:10" ht="13.5" thickBot="1">
      <c r="A27" s="321" t="s">
        <v>24</v>
      </c>
      <c r="B27" s="302" t="s">
        <v>281</v>
      </c>
      <c r="C27" s="307" t="str">
        <f>IF(((G25-C25)&gt;0),G25-C25,"----")</f>
        <v>----</v>
      </c>
      <c r="D27" s="307" t="str">
        <f>IF(((H25-D25)&gt;0),H25-D25,"----")</f>
        <v>----</v>
      </c>
      <c r="E27" s="307" t="str">
        <f>IF(((I25-E25)&gt;0),I25-E25,"----")</f>
        <v>----</v>
      </c>
      <c r="F27" s="302" t="s">
        <v>282</v>
      </c>
      <c r="G27" s="307" t="str">
        <f>IF(((C25-G25)&gt;0),C25-G25,"----")</f>
        <v>----</v>
      </c>
      <c r="H27" s="307" t="str">
        <f>IF(((D25-H25)&gt;0),D25-H25,"----")</f>
        <v>----</v>
      </c>
      <c r="I27" s="326">
        <f>IF(((E25-I25)&gt;0),E25-I25,"----")</f>
        <v>62</v>
      </c>
      <c r="J27" s="569"/>
    </row>
  </sheetData>
  <mergeCells count="2">
    <mergeCell ref="A3:A4"/>
    <mergeCell ref="J1:J27"/>
  </mergeCells>
  <phoneticPr fontId="22" type="noConversion"/>
  <printOptions horizontalCentered="1"/>
  <pageMargins left="0.78740157480314965" right="0.78740157480314965" top="0.89" bottom="0.77" header="0.68" footer="0.56999999999999995"/>
  <pageSetup paperSize="9" scale="83" orientation="landscape" verticalDpi="300" r:id="rId1"/>
  <headerFooter alignWithMargins="0">
    <oddHeader xml:space="preserve">&amp;R&amp;"Times New Roman CE,Félkövér dőlt"&amp;11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8"/>
  <sheetViews>
    <sheetView view="pageLayout" zoomScaleNormal="100" zoomScaleSheetLayoutView="115" workbookViewId="0">
      <selection activeCell="J29" sqref="J29"/>
    </sheetView>
  </sheetViews>
  <sheetFormatPr defaultRowHeight="12.75"/>
  <cols>
    <col min="1" max="1" width="6.83203125" style="34" customWidth="1"/>
    <col min="2" max="2" width="43.83203125" style="294" customWidth="1"/>
    <col min="3" max="4" width="10.83203125" style="294" customWidth="1"/>
    <col min="5" max="5" width="10.83203125" style="34" customWidth="1"/>
    <col min="6" max="6" width="43.83203125" style="34" customWidth="1"/>
    <col min="7" max="9" width="10.83203125" style="34" customWidth="1"/>
    <col min="10" max="10" width="5.1640625" style="34" customWidth="1"/>
    <col min="11" max="16384" width="9.33203125" style="34"/>
  </cols>
  <sheetData>
    <row r="1" spans="1:10" ht="39.75" customHeight="1">
      <c r="B1" s="312" t="s">
        <v>104</v>
      </c>
      <c r="C1" s="312"/>
      <c r="D1" s="312"/>
      <c r="E1" s="313"/>
      <c r="F1" s="313"/>
      <c r="G1" s="313"/>
      <c r="H1" s="313"/>
      <c r="I1" s="313"/>
      <c r="J1" s="569" t="s">
        <v>601</v>
      </c>
    </row>
    <row r="2" spans="1:10" ht="14.25" thickBot="1">
      <c r="I2" s="297" t="s">
        <v>45</v>
      </c>
      <c r="J2" s="569"/>
    </row>
    <row r="3" spans="1:10" ht="24" customHeight="1" thickBot="1">
      <c r="A3" s="567" t="s">
        <v>55</v>
      </c>
      <c r="B3" s="327" t="s">
        <v>41</v>
      </c>
      <c r="C3" s="269"/>
      <c r="D3" s="269"/>
      <c r="E3" s="328"/>
      <c r="F3" s="327" t="s">
        <v>42</v>
      </c>
      <c r="G3" s="264"/>
      <c r="H3" s="264"/>
      <c r="I3" s="329"/>
      <c r="J3" s="569"/>
    </row>
    <row r="4" spans="1:10" s="314" customFormat="1" ht="35.25" customHeight="1" thickBot="1">
      <c r="A4" s="568"/>
      <c r="B4" s="295" t="s">
        <v>46</v>
      </c>
      <c r="C4" s="300" t="s">
        <v>571</v>
      </c>
      <c r="D4" s="300" t="s">
        <v>572</v>
      </c>
      <c r="E4" s="296" t="s">
        <v>573</v>
      </c>
      <c r="F4" s="295" t="s">
        <v>46</v>
      </c>
      <c r="G4" s="300" t="str">
        <f>+C4</f>
        <v>2014. évi tény</v>
      </c>
      <c r="H4" s="300" t="str">
        <f>+D4</f>
        <v>2015. évi mód. ei.</v>
      </c>
      <c r="I4" s="30" t="str">
        <f>+E4</f>
        <v>2015. évi teljesítés</v>
      </c>
      <c r="J4" s="569"/>
    </row>
    <row r="5" spans="1:10" s="314" customFormat="1" ht="12" customHeight="1" thickBot="1">
      <c r="A5" s="330">
        <v>1</v>
      </c>
      <c r="B5" s="331">
        <v>2</v>
      </c>
      <c r="C5" s="266">
        <v>3</v>
      </c>
      <c r="D5" s="266">
        <v>4</v>
      </c>
      <c r="E5" s="332">
        <v>5</v>
      </c>
      <c r="F5" s="331">
        <v>6</v>
      </c>
      <c r="G5" s="332">
        <v>7</v>
      </c>
      <c r="H5" s="267">
        <v>8</v>
      </c>
      <c r="I5" s="333">
        <v>9</v>
      </c>
      <c r="J5" s="569"/>
    </row>
    <row r="6" spans="1:10" ht="12.95" customHeight="1">
      <c r="A6" s="316" t="s">
        <v>3</v>
      </c>
      <c r="B6" s="317" t="s">
        <v>298</v>
      </c>
      <c r="C6" s="227"/>
      <c r="D6" s="227"/>
      <c r="E6" s="303"/>
      <c r="F6" s="317" t="s">
        <v>160</v>
      </c>
      <c r="G6" s="303"/>
      <c r="H6" s="229"/>
      <c r="I6" s="309"/>
      <c r="J6" s="569"/>
    </row>
    <row r="7" spans="1:10" ht="12.95" customHeight="1">
      <c r="A7" s="318" t="s">
        <v>4</v>
      </c>
      <c r="B7" s="319" t="s">
        <v>299</v>
      </c>
      <c r="C7" s="304"/>
      <c r="D7" s="337"/>
      <c r="E7" s="304"/>
      <c r="F7" s="319" t="s">
        <v>303</v>
      </c>
      <c r="G7" s="304"/>
      <c r="H7" s="230"/>
      <c r="I7" s="310"/>
      <c r="J7" s="569"/>
    </row>
    <row r="8" spans="1:10" ht="12.95" customHeight="1">
      <c r="A8" s="318" t="s">
        <v>5</v>
      </c>
      <c r="B8" s="319" t="s">
        <v>163</v>
      </c>
      <c r="C8" s="304"/>
      <c r="D8" s="337"/>
      <c r="E8" s="304"/>
      <c r="F8" s="319" t="s">
        <v>113</v>
      </c>
      <c r="G8" s="304"/>
      <c r="H8" s="230"/>
      <c r="I8" s="310"/>
      <c r="J8" s="569"/>
    </row>
    <row r="9" spans="1:10" ht="12.95" customHeight="1">
      <c r="A9" s="318" t="s">
        <v>6</v>
      </c>
      <c r="B9" s="319" t="s">
        <v>300</v>
      </c>
      <c r="C9" s="304"/>
      <c r="D9" s="337"/>
      <c r="E9" s="304"/>
      <c r="F9" s="319" t="s">
        <v>304</v>
      </c>
      <c r="G9" s="304"/>
      <c r="H9" s="230"/>
      <c r="I9" s="310"/>
      <c r="J9" s="569"/>
    </row>
    <row r="10" spans="1:10">
      <c r="A10" s="318" t="s">
        <v>7</v>
      </c>
      <c r="B10" s="319" t="s">
        <v>301</v>
      </c>
      <c r="C10" s="304"/>
      <c r="D10" s="337"/>
      <c r="E10" s="304"/>
      <c r="F10" s="319" t="s">
        <v>156</v>
      </c>
      <c r="G10" s="304"/>
      <c r="H10" s="230"/>
      <c r="I10" s="310"/>
      <c r="J10" s="569"/>
    </row>
    <row r="11" spans="1:10" ht="12.95" customHeight="1">
      <c r="A11" s="318" t="s">
        <v>8</v>
      </c>
      <c r="B11" s="319" t="s">
        <v>302</v>
      </c>
      <c r="C11" s="304"/>
      <c r="D11" s="230"/>
      <c r="E11" s="305"/>
      <c r="F11" s="351"/>
      <c r="G11" s="304"/>
      <c r="H11" s="230"/>
      <c r="I11" s="310"/>
      <c r="J11" s="569"/>
    </row>
    <row r="12" spans="1:10" ht="12.95" customHeight="1" thickBot="1">
      <c r="A12" s="318" t="s">
        <v>9</v>
      </c>
      <c r="B12" s="28"/>
      <c r="C12" s="304"/>
      <c r="D12" s="337"/>
      <c r="E12" s="304"/>
      <c r="F12" s="352"/>
      <c r="G12" s="304"/>
      <c r="H12" s="230"/>
      <c r="I12" s="310"/>
      <c r="J12" s="569"/>
    </row>
    <row r="13" spans="1:10" ht="15.95" customHeight="1" thickBot="1">
      <c r="A13" s="321" t="s">
        <v>10</v>
      </c>
      <c r="B13" s="302" t="s">
        <v>317</v>
      </c>
      <c r="C13" s="307">
        <f>+C6+C8+C9+C11+C12</f>
        <v>0</v>
      </c>
      <c r="D13" s="307">
        <f>+D6+D8+D9+D11+D12</f>
        <v>0</v>
      </c>
      <c r="E13" s="307">
        <f>+E6+E8+E9+E11+E12</f>
        <v>0</v>
      </c>
      <c r="F13" s="302" t="s">
        <v>318</v>
      </c>
      <c r="G13" s="307">
        <f>+G6+G8+G10+G11+G12</f>
        <v>0</v>
      </c>
      <c r="H13" s="307">
        <f>+H6+H8+H10+H11+H12</f>
        <v>0</v>
      </c>
      <c r="I13" s="326">
        <f>+I6+I8+I10+I11+I12</f>
        <v>0</v>
      </c>
      <c r="J13" s="569"/>
    </row>
    <row r="14" spans="1:10" ht="12.95" customHeight="1">
      <c r="A14" s="316" t="s">
        <v>11</v>
      </c>
      <c r="B14" s="345" t="s">
        <v>314</v>
      </c>
      <c r="C14" s="341">
        <f>+C15+C16+C17+C18+C19</f>
        <v>0</v>
      </c>
      <c r="D14" s="341">
        <f>+D15+D16+D17+D18+D19</f>
        <v>0</v>
      </c>
      <c r="E14" s="341">
        <f>+E15+E16+E17+E18+E19</f>
        <v>0</v>
      </c>
      <c r="F14" s="323" t="s">
        <v>291</v>
      </c>
      <c r="G14" s="343"/>
      <c r="H14" s="343"/>
      <c r="I14" s="344"/>
      <c r="J14" s="569"/>
    </row>
    <row r="15" spans="1:10" ht="12.95" customHeight="1">
      <c r="A15" s="318" t="s">
        <v>12</v>
      </c>
      <c r="B15" s="346" t="s">
        <v>159</v>
      </c>
      <c r="C15" s="301"/>
      <c r="D15" s="301"/>
      <c r="E15" s="301"/>
      <c r="F15" s="323" t="s">
        <v>154</v>
      </c>
      <c r="G15" s="301"/>
      <c r="H15" s="301"/>
      <c r="I15" s="324"/>
      <c r="J15" s="569"/>
    </row>
    <row r="16" spans="1:10" ht="12.95" customHeight="1">
      <c r="A16" s="318" t="s">
        <v>13</v>
      </c>
      <c r="B16" s="346" t="s">
        <v>150</v>
      </c>
      <c r="C16" s="301"/>
      <c r="D16" s="301"/>
      <c r="E16" s="301"/>
      <c r="F16" s="323" t="s">
        <v>293</v>
      </c>
      <c r="G16" s="301"/>
      <c r="H16" s="301"/>
      <c r="I16" s="324"/>
      <c r="J16" s="569"/>
    </row>
    <row r="17" spans="1:10" ht="12.95" customHeight="1">
      <c r="A17" s="318" t="s">
        <v>14</v>
      </c>
      <c r="B17" s="346" t="s">
        <v>305</v>
      </c>
      <c r="C17" s="301"/>
      <c r="D17" s="301"/>
      <c r="E17" s="301"/>
      <c r="F17" s="323" t="s">
        <v>294</v>
      </c>
      <c r="G17" s="301"/>
      <c r="H17" s="301"/>
      <c r="I17" s="324"/>
      <c r="J17" s="569"/>
    </row>
    <row r="18" spans="1:10" ht="12.95" customHeight="1">
      <c r="A18" s="318" t="s">
        <v>15</v>
      </c>
      <c r="B18" s="346" t="s">
        <v>306</v>
      </c>
      <c r="C18" s="301"/>
      <c r="D18" s="301"/>
      <c r="E18" s="301"/>
      <c r="F18" s="322" t="s">
        <v>155</v>
      </c>
      <c r="G18" s="301"/>
      <c r="H18" s="301"/>
      <c r="I18" s="324"/>
      <c r="J18" s="569"/>
    </row>
    <row r="19" spans="1:10" ht="12.95" customHeight="1">
      <c r="A19" s="318" t="s">
        <v>16</v>
      </c>
      <c r="B19" s="347" t="s">
        <v>307</v>
      </c>
      <c r="C19" s="228"/>
      <c r="D19" s="228"/>
      <c r="E19" s="228"/>
      <c r="F19" s="323" t="s">
        <v>312</v>
      </c>
      <c r="G19" s="301"/>
      <c r="H19" s="301"/>
      <c r="I19" s="324"/>
      <c r="J19" s="569"/>
    </row>
    <row r="20" spans="1:10" ht="12.95" customHeight="1">
      <c r="A20" s="318" t="s">
        <v>17</v>
      </c>
      <c r="B20" s="348" t="s">
        <v>315</v>
      </c>
      <c r="C20" s="340">
        <f>+C21+C22+C23+C24</f>
        <v>0</v>
      </c>
      <c r="D20" s="340">
        <f>+D21+D22+D23+D24</f>
        <v>0</v>
      </c>
      <c r="E20" s="340">
        <f>+E21+E22+E23+E24</f>
        <v>0</v>
      </c>
      <c r="F20" s="349" t="s">
        <v>295</v>
      </c>
      <c r="G20" s="308"/>
      <c r="H20" s="308"/>
      <c r="I20" s="233"/>
      <c r="J20" s="569"/>
    </row>
    <row r="21" spans="1:10" ht="12.95" customHeight="1">
      <c r="A21" s="318" t="s">
        <v>18</v>
      </c>
      <c r="B21" s="347" t="s">
        <v>308</v>
      </c>
      <c r="C21" s="338"/>
      <c r="D21" s="338"/>
      <c r="E21" s="338"/>
      <c r="F21" s="349" t="s">
        <v>313</v>
      </c>
      <c r="G21" s="301"/>
      <c r="H21" s="301"/>
      <c r="I21" s="324"/>
      <c r="J21" s="569"/>
    </row>
    <row r="22" spans="1:10" ht="12.95" customHeight="1">
      <c r="A22" s="318" t="s">
        <v>19</v>
      </c>
      <c r="B22" s="347" t="s">
        <v>309</v>
      </c>
      <c r="C22" s="228"/>
      <c r="D22" s="228"/>
      <c r="E22" s="228"/>
      <c r="F22" s="325"/>
      <c r="G22" s="303"/>
      <c r="H22" s="303"/>
      <c r="I22" s="309"/>
      <c r="J22" s="569"/>
    </row>
    <row r="23" spans="1:10" ht="12.95" customHeight="1">
      <c r="A23" s="318" t="s">
        <v>20</v>
      </c>
      <c r="B23" s="346" t="s">
        <v>310</v>
      </c>
      <c r="C23" s="227"/>
      <c r="D23" s="227"/>
      <c r="E23" s="227"/>
      <c r="F23" s="28"/>
      <c r="G23" s="304"/>
      <c r="H23" s="304"/>
      <c r="I23" s="310"/>
      <c r="J23" s="569"/>
    </row>
    <row r="24" spans="1:10" ht="12.95" customHeight="1" thickBot="1">
      <c r="A24" s="318" t="s">
        <v>21</v>
      </c>
      <c r="B24" s="350" t="s">
        <v>311</v>
      </c>
      <c r="C24" s="299"/>
      <c r="D24" s="299"/>
      <c r="E24" s="299"/>
      <c r="F24" s="325"/>
      <c r="G24" s="303"/>
      <c r="H24" s="303"/>
      <c r="I24" s="309"/>
      <c r="J24" s="569"/>
    </row>
    <row r="25" spans="1:10" ht="26.25" customHeight="1" thickBot="1">
      <c r="A25" s="77" t="s">
        <v>22</v>
      </c>
      <c r="B25" s="302" t="s">
        <v>321</v>
      </c>
      <c r="C25" s="307">
        <f>+C14+C20</f>
        <v>0</v>
      </c>
      <c r="D25" s="307">
        <f>+D14+D20</f>
        <v>0</v>
      </c>
      <c r="E25" s="307">
        <f>+E14+E20</f>
        <v>0</v>
      </c>
      <c r="F25" s="302" t="s">
        <v>320</v>
      </c>
      <c r="G25" s="237">
        <f>+G14+G15+G16+G17+G18+G19+G20+G21+G22+G23+G24</f>
        <v>0</v>
      </c>
      <c r="H25" s="237">
        <f>+H14+H15+H16+H17+H18+H19+H20+H21+H22+H23+H24</f>
        <v>0</v>
      </c>
      <c r="I25" s="342">
        <f>+I14+I15+I16+I17+I18+I19+I20+I21+I22+I23+I24</f>
        <v>0</v>
      </c>
      <c r="J25" s="569"/>
    </row>
    <row r="26" spans="1:10" ht="13.5" thickBot="1">
      <c r="A26" s="77" t="s">
        <v>23</v>
      </c>
      <c r="B26" s="78" t="s">
        <v>316</v>
      </c>
      <c r="C26" s="236">
        <f>+C13+C25</f>
        <v>0</v>
      </c>
      <c r="D26" s="236">
        <f>+D13+D25</f>
        <v>0</v>
      </c>
      <c r="E26" s="236">
        <f>+E13+E25</f>
        <v>0</v>
      </c>
      <c r="F26" s="78" t="s">
        <v>319</v>
      </c>
      <c r="G26" s="236">
        <f>+G13+G25</f>
        <v>0</v>
      </c>
      <c r="H26" s="236">
        <f>+H13+H25</f>
        <v>0</v>
      </c>
      <c r="I26" s="238">
        <f>+I13+I25</f>
        <v>0</v>
      </c>
      <c r="J26" s="569"/>
    </row>
    <row r="27" spans="1:10" ht="13.5" thickBot="1">
      <c r="A27" s="77" t="s">
        <v>24</v>
      </c>
      <c r="B27" s="78" t="s">
        <v>106</v>
      </c>
      <c r="C27" s="236" t="str">
        <f>IF(((G13-C13)&gt;0),G13-C13,"----")</f>
        <v>----</v>
      </c>
      <c r="D27" s="236" t="str">
        <f>IF(((H13-D13)&gt;0),H13-D13,"----")</f>
        <v>----</v>
      </c>
      <c r="E27" s="236" t="str">
        <f>IF(((I13-E13)&gt;0),I13-E13,"----")</f>
        <v>----</v>
      </c>
      <c r="F27" s="78" t="s">
        <v>107</v>
      </c>
      <c r="G27" s="236" t="str">
        <f>IF(((C13-G13)&gt;0),C13-G13,"----")</f>
        <v>----</v>
      </c>
      <c r="H27" s="236" t="str">
        <f>IF(((D13-H13)&gt;0),D13-H13,"----")</f>
        <v>----</v>
      </c>
      <c r="I27" s="239" t="str">
        <f>IF(((E13-I13)&gt;0),E13-I13,"----")</f>
        <v>----</v>
      </c>
      <c r="J27" s="569"/>
    </row>
    <row r="28" spans="1:10" ht="13.5" thickBot="1">
      <c r="A28" s="77" t="s">
        <v>25</v>
      </c>
      <c r="B28" s="78" t="s">
        <v>281</v>
      </c>
      <c r="C28" s="236" t="str">
        <f>IF(((G26-C26)&gt;0),G26-C26,"----")</f>
        <v>----</v>
      </c>
      <c r="D28" s="236" t="str">
        <f>IF(((H26-D26)&gt;0),H26-D26,"----")</f>
        <v>----</v>
      </c>
      <c r="E28" s="236" t="str">
        <f>IF(((I26-E26)&gt;0),I26-E26,"----")</f>
        <v>----</v>
      </c>
      <c r="F28" s="78" t="s">
        <v>121</v>
      </c>
      <c r="G28" s="236" t="str">
        <f>IF(((C26-G26)&gt;0),C26-G26,"----")</f>
        <v>----</v>
      </c>
      <c r="H28" s="236" t="str">
        <f>IF(((D26-H26)&gt;0),D26-H26,"----")</f>
        <v>----</v>
      </c>
      <c r="I28" s="238" t="str">
        <f>IF(((E26-I26)&gt;0),E26-I26,"----")</f>
        <v>----</v>
      </c>
      <c r="J28" s="569"/>
    </row>
  </sheetData>
  <mergeCells count="2">
    <mergeCell ref="A3:A4"/>
    <mergeCell ref="J1:J28"/>
  </mergeCells>
  <phoneticPr fontId="22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86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5"/>
  <sheetViews>
    <sheetView view="pageLayout" zoomScaleNormal="100" workbookViewId="0">
      <selection activeCell="D28" sqref="D28"/>
    </sheetView>
  </sheetViews>
  <sheetFormatPr defaultRowHeight="12.75"/>
  <cols>
    <col min="1" max="1" width="49.5" style="2" customWidth="1"/>
    <col min="2" max="3" width="13.83203125" style="2" customWidth="1"/>
    <col min="4" max="4" width="13.83203125" style="3" customWidth="1"/>
    <col min="5" max="5" width="20" style="3" customWidth="1"/>
    <col min="6" max="6" width="19" style="3" customWidth="1"/>
    <col min="7" max="16384" width="9.33203125" style="3"/>
  </cols>
  <sheetData>
    <row r="1" spans="1:4" ht="30.75" customHeight="1">
      <c r="A1" s="570" t="s">
        <v>593</v>
      </c>
      <c r="B1" s="570"/>
      <c r="C1" s="570"/>
      <c r="D1" s="570"/>
    </row>
    <row r="2" spans="1:4" s="21" customFormat="1" ht="24" customHeight="1" thickBot="1">
      <c r="A2" s="79"/>
      <c r="B2" s="79"/>
      <c r="C2" s="571" t="s">
        <v>45</v>
      </c>
      <c r="D2" s="571"/>
    </row>
    <row r="3" spans="1:4" s="39" customFormat="1" ht="27.95" customHeight="1" thickBot="1">
      <c r="A3" s="46" t="s">
        <v>122</v>
      </c>
      <c r="B3" s="47" t="s">
        <v>54</v>
      </c>
      <c r="C3" s="47" t="s">
        <v>116</v>
      </c>
      <c r="D3" s="47" t="s">
        <v>117</v>
      </c>
    </row>
    <row r="4" spans="1:4" ht="15.95" customHeight="1">
      <c r="A4" s="54"/>
      <c r="B4" s="80"/>
      <c r="C4" s="81"/>
      <c r="D4" s="82"/>
    </row>
    <row r="5" spans="1:4" ht="15.95" customHeight="1">
      <c r="A5" s="40"/>
      <c r="B5" s="83"/>
      <c r="C5" s="84"/>
      <c r="D5" s="85"/>
    </row>
    <row r="6" spans="1:4" ht="15.95" customHeight="1">
      <c r="A6" s="40"/>
      <c r="B6" s="83"/>
      <c r="C6" s="84"/>
      <c r="D6" s="85"/>
    </row>
    <row r="7" spans="1:4" ht="15.95" customHeight="1">
      <c r="A7" s="40"/>
      <c r="B7" s="83"/>
      <c r="C7" s="84"/>
      <c r="D7" s="85"/>
    </row>
    <row r="8" spans="1:4" ht="15.95" customHeight="1">
      <c r="A8" s="40"/>
      <c r="B8" s="83"/>
      <c r="C8" s="84"/>
      <c r="D8" s="85"/>
    </row>
    <row r="9" spans="1:4" ht="15.95" customHeight="1">
      <c r="A9" s="40"/>
      <c r="B9" s="83"/>
      <c r="C9" s="84"/>
      <c r="D9" s="85"/>
    </row>
    <row r="10" spans="1:4" ht="15.95" customHeight="1">
      <c r="A10" s="40"/>
      <c r="B10" s="83"/>
      <c r="C10" s="84"/>
      <c r="D10" s="85"/>
    </row>
    <row r="11" spans="1:4" ht="15.95" customHeight="1">
      <c r="A11" s="40"/>
      <c r="B11" s="83"/>
      <c r="C11" s="84"/>
      <c r="D11" s="85"/>
    </row>
    <row r="12" spans="1:4" ht="15.95" customHeight="1">
      <c r="A12" s="40"/>
      <c r="B12" s="83"/>
      <c r="C12" s="84"/>
      <c r="D12" s="85"/>
    </row>
    <row r="13" spans="1:4" ht="15.95" customHeight="1">
      <c r="A13" s="40"/>
      <c r="B13" s="83"/>
      <c r="C13" s="84"/>
      <c r="D13" s="85"/>
    </row>
    <row r="14" spans="1:4" ht="15.95" customHeight="1">
      <c r="A14" s="40"/>
      <c r="B14" s="83"/>
      <c r="C14" s="84"/>
      <c r="D14" s="85"/>
    </row>
    <row r="15" spans="1:4" ht="15.95" customHeight="1">
      <c r="A15" s="40"/>
      <c r="B15" s="83"/>
      <c r="C15" s="84"/>
      <c r="D15" s="85"/>
    </row>
    <row r="16" spans="1:4" ht="15.95" customHeight="1">
      <c r="A16" s="40"/>
      <c r="B16" s="83"/>
      <c r="C16" s="84"/>
      <c r="D16" s="85"/>
    </row>
    <row r="17" spans="1:4" ht="15.95" customHeight="1">
      <c r="A17" s="40"/>
      <c r="B17" s="83"/>
      <c r="C17" s="84"/>
      <c r="D17" s="85"/>
    </row>
    <row r="18" spans="1:4" ht="15.95" customHeight="1">
      <c r="A18" s="40"/>
      <c r="B18" s="83"/>
      <c r="C18" s="84"/>
      <c r="D18" s="85"/>
    </row>
    <row r="19" spans="1:4" ht="15.95" customHeight="1">
      <c r="A19" s="40"/>
      <c r="B19" s="83"/>
      <c r="C19" s="84"/>
      <c r="D19" s="85"/>
    </row>
    <row r="20" spans="1:4" ht="15.95" customHeight="1">
      <c r="A20" s="40"/>
      <c r="B20" s="83"/>
      <c r="C20" s="84"/>
      <c r="D20" s="85"/>
    </row>
    <row r="21" spans="1:4" ht="15.95" customHeight="1">
      <c r="A21" s="40"/>
      <c r="B21" s="83"/>
      <c r="C21" s="84"/>
      <c r="D21" s="85"/>
    </row>
    <row r="22" spans="1:4" ht="15.95" customHeight="1">
      <c r="A22" s="40"/>
      <c r="B22" s="83"/>
      <c r="C22" s="84"/>
      <c r="D22" s="85"/>
    </row>
    <row r="23" spans="1:4" ht="15.95" customHeight="1">
      <c r="A23" s="40"/>
      <c r="B23" s="83"/>
      <c r="C23" s="84"/>
      <c r="D23" s="85"/>
    </row>
    <row r="24" spans="1:4" ht="15.95" customHeight="1">
      <c r="A24" s="40"/>
      <c r="B24" s="83"/>
      <c r="C24" s="84"/>
      <c r="D24" s="85"/>
    </row>
    <row r="25" spans="1:4" ht="15.95" customHeight="1">
      <c r="A25" s="40"/>
      <c r="B25" s="83"/>
      <c r="C25" s="84"/>
      <c r="D25" s="85"/>
    </row>
    <row r="26" spans="1:4" ht="15.95" customHeight="1">
      <c r="A26" s="41"/>
      <c r="B26" s="83"/>
      <c r="C26" s="84"/>
      <c r="D26" s="85"/>
    </row>
    <row r="27" spans="1:4" ht="15.95" customHeight="1">
      <c r="A27" s="41"/>
      <c r="B27" s="83"/>
      <c r="C27" s="84"/>
      <c r="D27" s="85"/>
    </row>
    <row r="28" spans="1:4" ht="15.95" customHeight="1">
      <c r="A28" s="41"/>
      <c r="B28" s="83"/>
      <c r="C28" s="84"/>
      <c r="D28" s="85"/>
    </row>
    <row r="29" spans="1:4" ht="15.95" customHeight="1">
      <c r="A29" s="41"/>
      <c r="B29" s="83"/>
      <c r="C29" s="84"/>
      <c r="D29" s="85"/>
    </row>
    <row r="30" spans="1:4" ht="15.95" customHeight="1">
      <c r="A30" s="41"/>
      <c r="B30" s="83"/>
      <c r="C30" s="84"/>
      <c r="D30" s="85"/>
    </row>
    <row r="31" spans="1:4" ht="15.95" customHeight="1">
      <c r="A31" s="41"/>
      <c r="B31" s="83"/>
      <c r="C31" s="84"/>
      <c r="D31" s="85"/>
    </row>
    <row r="32" spans="1:4" ht="15.95" customHeight="1">
      <c r="A32" s="41"/>
      <c r="B32" s="83"/>
      <c r="C32" s="84"/>
      <c r="D32" s="85"/>
    </row>
    <row r="33" spans="1:4" ht="15.95" customHeight="1">
      <c r="A33" s="41"/>
      <c r="B33" s="86"/>
      <c r="C33" s="87"/>
      <c r="D33" s="85"/>
    </row>
    <row r="34" spans="1:4" ht="15.95" customHeight="1" thickBot="1">
      <c r="A34" s="88"/>
      <c r="B34" s="89"/>
      <c r="C34" s="90"/>
      <c r="D34" s="91"/>
    </row>
    <row r="35" spans="1:4" ht="18" customHeight="1" thickBot="1">
      <c r="A35" s="92" t="s">
        <v>49</v>
      </c>
      <c r="B35" s="93">
        <f>SUM(B4:B34)</f>
        <v>0</v>
      </c>
      <c r="C35" s="93">
        <f>SUM(C4:C34)</f>
        <v>0</v>
      </c>
      <c r="D35" s="94">
        <f>SUM(D4:D34)</f>
        <v>0</v>
      </c>
    </row>
  </sheetData>
  <sheetProtection sheet="1"/>
  <mergeCells count="2">
    <mergeCell ref="A1:D1"/>
    <mergeCell ref="C2:D2"/>
  </mergeCells>
  <conditionalFormatting sqref="B35:D35">
    <cfRule type="cellIs" dxfId="1" priority="1" stopIfTrue="1" operator="equal">
      <formula>0</formula>
    </cfRule>
  </conditionalFormatting>
  <printOptions horizontalCentered="1"/>
  <pageMargins left="0.78740157480314965" right="0.78740157480314965" top="1.1023622047244095" bottom="1.1417322834645669" header="0.78740157480314965" footer="0.78740157480314965"/>
  <pageSetup paperSize="9" scale="95" orientation="portrait" horizontalDpi="300" verticalDpi="300" r:id="rId1"/>
  <headerFooter alignWithMargins="0">
    <oddHeader xml:space="preserve">&amp;R&amp;"Times New Roman CE,Félkövér dőlt"&amp;11 3. melléklet a 6/2016. (V.9.) társulási tanács határozatához&amp;"Times New Roman CE,Dőlt"&amp;12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view="pageLayout" topLeftCell="A7" zoomScaleNormal="100" workbookViewId="0">
      <selection activeCell="D28" sqref="D28"/>
    </sheetView>
  </sheetViews>
  <sheetFormatPr defaultRowHeight="12.75"/>
  <cols>
    <col min="1" max="1" width="47.1640625" style="22" customWidth="1"/>
    <col min="2" max="6" width="13.83203125" style="21" customWidth="1"/>
    <col min="7" max="7" width="13.83203125" style="34" customWidth="1"/>
    <col min="8" max="9" width="12.83203125" style="21" customWidth="1"/>
    <col min="10" max="10" width="13.83203125" style="21" customWidth="1"/>
    <col min="11" max="16384" width="9.33203125" style="21"/>
  </cols>
  <sheetData>
    <row r="1" spans="1:7" ht="33.75" customHeight="1">
      <c r="A1" s="572" t="s">
        <v>123</v>
      </c>
      <c r="B1" s="572"/>
      <c r="C1" s="572"/>
      <c r="D1" s="572"/>
      <c r="E1" s="572"/>
      <c r="F1" s="572"/>
      <c r="G1" s="572"/>
    </row>
    <row r="2" spans="1:7" ht="21.75" customHeight="1" thickBot="1">
      <c r="F2" s="573" t="s">
        <v>45</v>
      </c>
      <c r="G2" s="573"/>
    </row>
    <row r="3" spans="1:7" s="26" customFormat="1" ht="72.75" thickBot="1">
      <c r="A3" s="24" t="s">
        <v>50</v>
      </c>
      <c r="B3" s="25" t="s">
        <v>51</v>
      </c>
      <c r="C3" s="25" t="s">
        <v>52</v>
      </c>
      <c r="D3" s="25" t="s">
        <v>574</v>
      </c>
      <c r="E3" s="25" t="s">
        <v>575</v>
      </c>
      <c r="F3" s="102" t="s">
        <v>576</v>
      </c>
      <c r="G3" s="30" t="s">
        <v>577</v>
      </c>
    </row>
    <row r="4" spans="1:7" s="96" customFormat="1" ht="14.1" customHeight="1" thickBot="1">
      <c r="A4" s="31">
        <v>1</v>
      </c>
      <c r="B4" s="32">
        <v>2</v>
      </c>
      <c r="C4" s="32">
        <v>3</v>
      </c>
      <c r="D4" s="32">
        <v>4</v>
      </c>
      <c r="E4" s="32">
        <v>5</v>
      </c>
      <c r="F4" s="95">
        <v>6</v>
      </c>
      <c r="G4" s="33" t="s">
        <v>124</v>
      </c>
    </row>
    <row r="5" spans="1:7" ht="15.95" customHeight="1">
      <c r="A5" s="28"/>
      <c r="B5" s="15"/>
      <c r="C5" s="55"/>
      <c r="D5" s="15"/>
      <c r="E5" s="15"/>
      <c r="F5" s="27"/>
      <c r="G5" s="97">
        <f>D5+F5</f>
        <v>0</v>
      </c>
    </row>
    <row r="6" spans="1:7" ht="15.95" customHeight="1">
      <c r="A6" s="28"/>
      <c r="B6" s="15"/>
      <c r="C6" s="55"/>
      <c r="D6" s="15"/>
      <c r="E6" s="15"/>
      <c r="F6" s="27"/>
      <c r="G6" s="97">
        <f>D6+F6</f>
        <v>0</v>
      </c>
    </row>
    <row r="7" spans="1:7" ht="15.95" customHeight="1">
      <c r="A7" s="28"/>
      <c r="B7" s="15"/>
      <c r="C7" s="55"/>
      <c r="D7" s="15"/>
      <c r="E7" s="15"/>
      <c r="F7" s="27"/>
      <c r="G7" s="97">
        <f>D7+F7</f>
        <v>0</v>
      </c>
    </row>
    <row r="8" spans="1:7" ht="15.95" customHeight="1" thickBot="1">
      <c r="A8" s="35"/>
      <c r="B8" s="16"/>
      <c r="C8" s="56"/>
      <c r="D8" s="16"/>
      <c r="E8" s="16"/>
      <c r="F8" s="98"/>
      <c r="G8" s="99">
        <f>D8+F8</f>
        <v>0</v>
      </c>
    </row>
    <row r="9" spans="1:7" s="38" customFormat="1" ht="18" customHeight="1" thickBot="1">
      <c r="A9" s="100" t="s">
        <v>49</v>
      </c>
      <c r="B9" s="36">
        <f>SUM(B5:B8)</f>
        <v>0</v>
      </c>
      <c r="C9" s="53"/>
      <c r="D9" s="36">
        <f>SUM(D5:D8)</f>
        <v>0</v>
      </c>
      <c r="E9" s="36">
        <f>SUM(E5:E8)</f>
        <v>0</v>
      </c>
      <c r="F9" s="101">
        <f>SUM(F5:F8)</f>
        <v>0</v>
      </c>
      <c r="G9" s="37">
        <f>D9+F9</f>
        <v>0</v>
      </c>
    </row>
    <row r="11" spans="1:7" ht="31.5" customHeight="1">
      <c r="A11" s="574" t="s">
        <v>125</v>
      </c>
      <c r="B11" s="574"/>
      <c r="C11" s="574"/>
      <c r="D11" s="574"/>
      <c r="E11" s="574"/>
      <c r="F11" s="574"/>
      <c r="G11" s="574"/>
    </row>
    <row r="13" spans="1:7" ht="14.25" thickBot="1">
      <c r="F13" s="573" t="s">
        <v>45</v>
      </c>
      <c r="G13" s="573"/>
    </row>
    <row r="14" spans="1:7" ht="72.75" thickBot="1">
      <c r="A14" s="24" t="s">
        <v>53</v>
      </c>
      <c r="B14" s="25" t="s">
        <v>51</v>
      </c>
      <c r="C14" s="25" t="s">
        <v>52</v>
      </c>
      <c r="D14" s="25" t="str">
        <f>+D3</f>
        <v>Felhasználás
2014. dec.31-ig</v>
      </c>
      <c r="E14" s="25" t="str">
        <f>+E3</f>
        <v>2015. évi módosított ei.</v>
      </c>
      <c r="F14" s="102" t="str">
        <f>+F3</f>
        <v xml:space="preserve">
2015. évi 
teljesítés
</v>
      </c>
      <c r="G14" s="30" t="str">
        <f>+G3</f>
        <v xml:space="preserve">
Összes teljesítés 2015. dec. 31-ig
</v>
      </c>
    </row>
    <row r="15" spans="1:7" ht="13.5" thickBot="1">
      <c r="A15" s="31">
        <v>1</v>
      </c>
      <c r="B15" s="32">
        <v>2</v>
      </c>
      <c r="C15" s="32">
        <v>3</v>
      </c>
      <c r="D15" s="32">
        <v>4</v>
      </c>
      <c r="E15" s="32">
        <v>5</v>
      </c>
      <c r="F15" s="95">
        <v>6</v>
      </c>
      <c r="G15" s="33" t="s">
        <v>124</v>
      </c>
    </row>
    <row r="16" spans="1:7">
      <c r="A16" s="28"/>
      <c r="B16" s="15"/>
      <c r="C16" s="55"/>
      <c r="D16" s="15"/>
      <c r="E16" s="15"/>
      <c r="F16" s="27"/>
      <c r="G16" s="97">
        <f>D16+F16</f>
        <v>0</v>
      </c>
    </row>
    <row r="17" spans="1:7">
      <c r="A17" s="28"/>
      <c r="B17" s="15"/>
      <c r="C17" s="55"/>
      <c r="D17" s="15"/>
      <c r="E17" s="15"/>
      <c r="F17" s="27"/>
      <c r="G17" s="97">
        <f>D17+F17</f>
        <v>0</v>
      </c>
    </row>
    <row r="18" spans="1:7">
      <c r="A18" s="28"/>
      <c r="B18" s="15"/>
      <c r="C18" s="55"/>
      <c r="D18" s="15"/>
      <c r="E18" s="15"/>
      <c r="F18" s="27"/>
      <c r="G18" s="97">
        <f>D18+F18</f>
        <v>0</v>
      </c>
    </row>
    <row r="19" spans="1:7" ht="13.5" thickBot="1">
      <c r="A19" s="35"/>
      <c r="B19" s="16"/>
      <c r="C19" s="56"/>
      <c r="D19" s="16"/>
      <c r="E19" s="16"/>
      <c r="F19" s="98"/>
      <c r="G19" s="99">
        <f>D19+F19</f>
        <v>0</v>
      </c>
    </row>
    <row r="20" spans="1:7" ht="13.5" thickBot="1">
      <c r="A20" s="100" t="s">
        <v>49</v>
      </c>
      <c r="B20" s="36">
        <f>SUM(B16:B19)</f>
        <v>0</v>
      </c>
      <c r="C20" s="53"/>
      <c r="D20" s="36">
        <f>SUM(D16:D19)</f>
        <v>0</v>
      </c>
      <c r="E20" s="36">
        <f>SUM(E16:E19)</f>
        <v>0</v>
      </c>
      <c r="F20" s="101">
        <f>SUM(F16:F19)</f>
        <v>0</v>
      </c>
      <c r="G20" s="37">
        <f>D20+F20</f>
        <v>0</v>
      </c>
    </row>
  </sheetData>
  <sheetProtection sheet="1" objects="1" scenarios="1"/>
  <mergeCells count="4">
    <mergeCell ref="A1:G1"/>
    <mergeCell ref="F2:G2"/>
    <mergeCell ref="A11:G11"/>
    <mergeCell ref="F13:G13"/>
  </mergeCells>
  <printOptions horizontalCentered="1"/>
  <pageMargins left="0.9055118110236221" right="0.51181102362204722" top="1.2204724409448819" bottom="0.43307086614173229" header="0.62992125984251968" footer="0.31496062992125984"/>
  <pageSetup paperSize="9" scale="105" orientation="landscape" verticalDpi="300" r:id="rId1"/>
  <headerFooter alignWithMargins="0">
    <oddHeader xml:space="preserve">&amp;R&amp;"Times New Roman CE,Félkövér dőlt"&amp;11 4. melléklet a 6/2016. (V.9.) társulási tanács határozatához&amp;"Times New Roman CE,Normál"&amp;10
  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33"/>
  <sheetViews>
    <sheetView view="pageLayout" zoomScaleNormal="100" zoomScaleSheetLayoutView="100" workbookViewId="0">
      <selection activeCell="A28" sqref="A28:M28"/>
    </sheetView>
  </sheetViews>
  <sheetFormatPr defaultRowHeight="12.75"/>
  <cols>
    <col min="1" max="1" width="28.83203125" style="21" customWidth="1"/>
    <col min="2" max="13" width="10.83203125" style="21" customWidth="1"/>
    <col min="14" max="16384" width="9.33203125" style="21"/>
  </cols>
  <sheetData>
    <row r="1" spans="1:13" ht="15.95" customHeight="1">
      <c r="A1" s="575" t="s">
        <v>92</v>
      </c>
      <c r="B1" s="575"/>
      <c r="C1" s="575"/>
      <c r="D1" s="576"/>
      <c r="E1" s="576"/>
      <c r="F1" s="576"/>
      <c r="G1" s="576"/>
      <c r="H1" s="576"/>
      <c r="I1" s="576"/>
      <c r="J1" s="576"/>
      <c r="K1" s="576"/>
      <c r="L1" s="576"/>
      <c r="M1" s="576"/>
    </row>
    <row r="2" spans="1:13" s="45" customFormat="1" ht="15.75" thickBot="1">
      <c r="L2" s="577" t="s">
        <v>45</v>
      </c>
      <c r="M2" s="577"/>
    </row>
    <row r="3" spans="1:13" s="45" customFormat="1" ht="17.25" customHeight="1" thickBot="1">
      <c r="A3" s="578" t="s">
        <v>85</v>
      </c>
      <c r="B3" s="581" t="s">
        <v>126</v>
      </c>
      <c r="C3" s="581"/>
      <c r="D3" s="581"/>
      <c r="E3" s="581"/>
      <c r="F3" s="581"/>
      <c r="G3" s="581"/>
      <c r="H3" s="581"/>
      <c r="I3" s="581"/>
      <c r="J3" s="582" t="s">
        <v>117</v>
      </c>
      <c r="K3" s="582"/>
      <c r="L3" s="582"/>
      <c r="M3" s="582"/>
    </row>
    <row r="4" spans="1:13" s="42" customFormat="1" ht="18" customHeight="1" thickBot="1">
      <c r="A4" s="579"/>
      <c r="B4" s="584" t="s">
        <v>127</v>
      </c>
      <c r="C4" s="585" t="s">
        <v>128</v>
      </c>
      <c r="D4" s="586" t="s">
        <v>129</v>
      </c>
      <c r="E4" s="586"/>
      <c r="F4" s="586"/>
      <c r="G4" s="586"/>
      <c r="H4" s="586"/>
      <c r="I4" s="586"/>
      <c r="J4" s="583"/>
      <c r="K4" s="583"/>
      <c r="L4" s="583"/>
      <c r="M4" s="583"/>
    </row>
    <row r="5" spans="1:13" s="42" customFormat="1" ht="18" customHeight="1" thickBot="1">
      <c r="A5" s="579"/>
      <c r="B5" s="584"/>
      <c r="C5" s="585"/>
      <c r="D5" s="104" t="s">
        <v>127</v>
      </c>
      <c r="E5" s="104" t="s">
        <v>128</v>
      </c>
      <c r="F5" s="104" t="s">
        <v>127</v>
      </c>
      <c r="G5" s="104" t="s">
        <v>128</v>
      </c>
      <c r="H5" s="104" t="s">
        <v>127</v>
      </c>
      <c r="I5" s="104" t="s">
        <v>128</v>
      </c>
      <c r="J5" s="583"/>
      <c r="K5" s="583"/>
      <c r="L5" s="583"/>
      <c r="M5" s="583"/>
    </row>
    <row r="6" spans="1:13" s="43" customFormat="1" ht="42.95" customHeight="1" thickBot="1">
      <c r="A6" s="580"/>
      <c r="B6" s="585" t="s">
        <v>130</v>
      </c>
      <c r="C6" s="585"/>
      <c r="D6" s="585" t="s">
        <v>578</v>
      </c>
      <c r="E6" s="585"/>
      <c r="F6" s="585" t="s">
        <v>570</v>
      </c>
      <c r="G6" s="585"/>
      <c r="H6" s="584" t="s">
        <v>579</v>
      </c>
      <c r="I6" s="584"/>
      <c r="J6" s="103" t="str">
        <f>+D6</f>
        <v>2015. előtt</v>
      </c>
      <c r="K6" s="104" t="str">
        <f>+F6</f>
        <v>2015. évi</v>
      </c>
      <c r="L6" s="103" t="s">
        <v>34</v>
      </c>
      <c r="M6" s="104" t="s">
        <v>580</v>
      </c>
    </row>
    <row r="7" spans="1:13" s="43" customFormat="1" ht="14.1" customHeight="1" thickBot="1">
      <c r="A7" s="105">
        <v>1</v>
      </c>
      <c r="B7" s="103">
        <v>2</v>
      </c>
      <c r="C7" s="103">
        <v>3</v>
      </c>
      <c r="D7" s="106">
        <v>4</v>
      </c>
      <c r="E7" s="104">
        <v>5</v>
      </c>
      <c r="F7" s="104">
        <v>6</v>
      </c>
      <c r="G7" s="104">
        <v>7</v>
      </c>
      <c r="H7" s="103">
        <v>8</v>
      </c>
      <c r="I7" s="106">
        <v>9</v>
      </c>
      <c r="J7" s="106">
        <v>10</v>
      </c>
      <c r="K7" s="106">
        <v>11</v>
      </c>
      <c r="L7" s="106" t="s">
        <v>131</v>
      </c>
      <c r="M7" s="107" t="s">
        <v>132</v>
      </c>
    </row>
    <row r="8" spans="1:13" ht="12.95" customHeight="1">
      <c r="A8" s="108" t="s">
        <v>86</v>
      </c>
      <c r="B8" s="109"/>
      <c r="C8" s="110"/>
      <c r="D8" s="110"/>
      <c r="E8" s="111"/>
      <c r="F8" s="110"/>
      <c r="G8" s="110"/>
      <c r="H8" s="112"/>
      <c r="I8" s="112"/>
      <c r="J8" s="112"/>
      <c r="K8" s="112"/>
      <c r="L8" s="113">
        <f t="shared" ref="L8:L15" si="0">J8+K8</f>
        <v>0</v>
      </c>
      <c r="M8" s="114" t="str">
        <f t="shared" ref="M8:M15" si="1">IF((C8&lt;&gt;0),ROUND((L8/C8)*100,1),"")</f>
        <v/>
      </c>
    </row>
    <row r="9" spans="1:13" ht="12.95" customHeight="1">
      <c r="A9" s="115" t="s">
        <v>98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>
        <f t="shared" si="0"/>
        <v>0</v>
      </c>
      <c r="M9" s="119" t="str">
        <f t="shared" si="1"/>
        <v/>
      </c>
    </row>
    <row r="10" spans="1:13" ht="12.95" customHeight="1">
      <c r="A10" s="120" t="s">
        <v>87</v>
      </c>
      <c r="B10" s="121"/>
      <c r="C10" s="122"/>
      <c r="D10" s="122"/>
      <c r="E10" s="122"/>
      <c r="F10" s="122"/>
      <c r="G10" s="122"/>
      <c r="H10" s="122"/>
      <c r="I10" s="122"/>
      <c r="J10" s="122"/>
      <c r="K10" s="122"/>
      <c r="L10" s="118">
        <f t="shared" si="0"/>
        <v>0</v>
      </c>
      <c r="M10" s="123" t="str">
        <f t="shared" si="1"/>
        <v/>
      </c>
    </row>
    <row r="11" spans="1:13" ht="12.95" customHeight="1">
      <c r="A11" s="120" t="s">
        <v>100</v>
      </c>
      <c r="B11" s="121"/>
      <c r="C11" s="122"/>
      <c r="D11" s="122"/>
      <c r="E11" s="122"/>
      <c r="F11" s="122"/>
      <c r="G11" s="122"/>
      <c r="H11" s="122"/>
      <c r="I11" s="122"/>
      <c r="J11" s="122"/>
      <c r="K11" s="122"/>
      <c r="L11" s="118">
        <f t="shared" si="0"/>
        <v>0</v>
      </c>
      <c r="M11" s="123" t="str">
        <f t="shared" si="1"/>
        <v/>
      </c>
    </row>
    <row r="12" spans="1:13" ht="12.95" customHeight="1">
      <c r="A12" s="120" t="s">
        <v>88</v>
      </c>
      <c r="B12" s="121"/>
      <c r="C12" s="122"/>
      <c r="D12" s="122"/>
      <c r="E12" s="122"/>
      <c r="F12" s="122"/>
      <c r="G12" s="122"/>
      <c r="H12" s="122"/>
      <c r="I12" s="122"/>
      <c r="J12" s="122"/>
      <c r="K12" s="122"/>
      <c r="L12" s="118">
        <f t="shared" si="0"/>
        <v>0</v>
      </c>
      <c r="M12" s="123" t="str">
        <f t="shared" si="1"/>
        <v/>
      </c>
    </row>
    <row r="13" spans="1:13" ht="12.95" customHeight="1">
      <c r="A13" s="120" t="s">
        <v>89</v>
      </c>
      <c r="B13" s="121"/>
      <c r="C13" s="122"/>
      <c r="D13" s="122"/>
      <c r="E13" s="122"/>
      <c r="F13" s="122"/>
      <c r="G13" s="122"/>
      <c r="H13" s="124"/>
      <c r="I13" s="124"/>
      <c r="J13" s="124"/>
      <c r="K13" s="124"/>
      <c r="L13" s="118">
        <f t="shared" si="0"/>
        <v>0</v>
      </c>
      <c r="M13" s="125" t="str">
        <f t="shared" si="1"/>
        <v/>
      </c>
    </row>
    <row r="14" spans="1:13" ht="12.95" customHeight="1" thickBot="1">
      <c r="A14" s="126"/>
      <c r="B14" s="127"/>
      <c r="C14" s="128"/>
      <c r="D14" s="128"/>
      <c r="E14" s="128"/>
      <c r="F14" s="128"/>
      <c r="G14" s="128"/>
      <c r="H14" s="128"/>
      <c r="I14" s="128"/>
      <c r="J14" s="128"/>
      <c r="K14" s="128"/>
      <c r="L14" s="129">
        <f t="shared" si="0"/>
        <v>0</v>
      </c>
      <c r="M14" s="130" t="str">
        <f t="shared" si="1"/>
        <v/>
      </c>
    </row>
    <row r="15" spans="1:13" ht="12.95" customHeight="1" thickBot="1">
      <c r="A15" s="131" t="s">
        <v>91</v>
      </c>
      <c r="B15" s="132">
        <f t="shared" ref="B15:K15" si="2">B8+SUM(B10:B14)</f>
        <v>0</v>
      </c>
      <c r="C15" s="132">
        <f t="shared" si="2"/>
        <v>0</v>
      </c>
      <c r="D15" s="132">
        <f t="shared" si="2"/>
        <v>0</v>
      </c>
      <c r="E15" s="132">
        <f t="shared" si="2"/>
        <v>0</v>
      </c>
      <c r="F15" s="132">
        <f t="shared" si="2"/>
        <v>0</v>
      </c>
      <c r="G15" s="132">
        <f t="shared" si="2"/>
        <v>0</v>
      </c>
      <c r="H15" s="132">
        <f t="shared" si="2"/>
        <v>0</v>
      </c>
      <c r="I15" s="132">
        <f t="shared" si="2"/>
        <v>0</v>
      </c>
      <c r="J15" s="132">
        <f t="shared" si="2"/>
        <v>0</v>
      </c>
      <c r="K15" s="132">
        <f t="shared" si="2"/>
        <v>0</v>
      </c>
      <c r="L15" s="132">
        <f t="shared" si="0"/>
        <v>0</v>
      </c>
      <c r="M15" s="133" t="str">
        <f t="shared" si="1"/>
        <v/>
      </c>
    </row>
    <row r="16" spans="1:13" ht="9.9499999999999993" customHeight="1">
      <c r="A16" s="134"/>
      <c r="B16" s="135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</row>
    <row r="17" spans="1:13" ht="14.1" customHeight="1" thickBot="1">
      <c r="A17" s="137" t="s">
        <v>90</v>
      </c>
      <c r="B17" s="138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</row>
    <row r="18" spans="1:13" ht="12.95" customHeight="1">
      <c r="A18" s="140" t="s">
        <v>94</v>
      </c>
      <c r="B18" s="109"/>
      <c r="C18" s="110"/>
      <c r="D18" s="110"/>
      <c r="E18" s="111"/>
      <c r="F18" s="110"/>
      <c r="G18" s="110"/>
      <c r="H18" s="141"/>
      <c r="I18" s="141"/>
      <c r="J18" s="141"/>
      <c r="K18" s="141"/>
      <c r="L18" s="142">
        <f t="shared" ref="L18:L25" si="3">J18+K18</f>
        <v>0</v>
      </c>
      <c r="M18" s="143" t="str">
        <f t="shared" ref="M18:M25" si="4">IF((C18&lt;&gt;0),ROUND((L18/C18)*100,1),"")</f>
        <v/>
      </c>
    </row>
    <row r="19" spans="1:13" ht="12.95" customHeight="1">
      <c r="A19" s="144" t="s">
        <v>95</v>
      </c>
      <c r="B19" s="116"/>
      <c r="C19" s="122"/>
      <c r="D19" s="122"/>
      <c r="E19" s="122"/>
      <c r="F19" s="122"/>
      <c r="G19" s="122"/>
      <c r="H19" s="145"/>
      <c r="I19" s="145"/>
      <c r="J19" s="145"/>
      <c r="K19" s="145"/>
      <c r="L19" s="146">
        <f t="shared" si="3"/>
        <v>0</v>
      </c>
      <c r="M19" s="147" t="str">
        <f t="shared" si="4"/>
        <v/>
      </c>
    </row>
    <row r="20" spans="1:13" ht="12.95" customHeight="1">
      <c r="A20" s="144" t="s">
        <v>96</v>
      </c>
      <c r="B20" s="121"/>
      <c r="C20" s="122"/>
      <c r="D20" s="122"/>
      <c r="E20" s="122"/>
      <c r="F20" s="122"/>
      <c r="G20" s="122"/>
      <c r="H20" s="145"/>
      <c r="I20" s="145"/>
      <c r="J20" s="145"/>
      <c r="K20" s="145"/>
      <c r="L20" s="146">
        <f t="shared" si="3"/>
        <v>0</v>
      </c>
      <c r="M20" s="147" t="str">
        <f t="shared" si="4"/>
        <v/>
      </c>
    </row>
    <row r="21" spans="1:13" ht="12.95" customHeight="1">
      <c r="A21" s="144" t="s">
        <v>97</v>
      </c>
      <c r="B21" s="121"/>
      <c r="C21" s="122"/>
      <c r="D21" s="122"/>
      <c r="E21" s="122"/>
      <c r="F21" s="122"/>
      <c r="G21" s="122"/>
      <c r="H21" s="145"/>
      <c r="I21" s="145"/>
      <c r="J21" s="145"/>
      <c r="K21" s="145"/>
      <c r="L21" s="146">
        <f t="shared" si="3"/>
        <v>0</v>
      </c>
      <c r="M21" s="147" t="str">
        <f t="shared" si="4"/>
        <v/>
      </c>
    </row>
    <row r="22" spans="1:13" ht="12.95" customHeight="1">
      <c r="A22" s="148"/>
      <c r="B22" s="121"/>
      <c r="C22" s="122"/>
      <c r="D22" s="122"/>
      <c r="E22" s="122"/>
      <c r="F22" s="122"/>
      <c r="G22" s="122"/>
      <c r="H22" s="145"/>
      <c r="I22" s="145"/>
      <c r="J22" s="145"/>
      <c r="K22" s="145"/>
      <c r="L22" s="146">
        <f t="shared" si="3"/>
        <v>0</v>
      </c>
      <c r="M22" s="147" t="str">
        <f t="shared" si="4"/>
        <v/>
      </c>
    </row>
    <row r="23" spans="1:13" ht="12.95" customHeight="1">
      <c r="A23" s="148"/>
      <c r="B23" s="121"/>
      <c r="C23" s="122"/>
      <c r="D23" s="122"/>
      <c r="E23" s="122"/>
      <c r="F23" s="122"/>
      <c r="G23" s="122"/>
      <c r="H23" s="145"/>
      <c r="I23" s="145"/>
      <c r="J23" s="145"/>
      <c r="K23" s="145"/>
      <c r="L23" s="146">
        <f t="shared" si="3"/>
        <v>0</v>
      </c>
      <c r="M23" s="149" t="str">
        <f t="shared" si="4"/>
        <v/>
      </c>
    </row>
    <row r="24" spans="1:13" ht="12.95" customHeight="1" thickBot="1">
      <c r="A24" s="150"/>
      <c r="B24" s="127"/>
      <c r="C24" s="128"/>
      <c r="D24" s="128"/>
      <c r="E24" s="128"/>
      <c r="F24" s="128"/>
      <c r="G24" s="128"/>
      <c r="H24" s="151"/>
      <c r="I24" s="151"/>
      <c r="J24" s="151"/>
      <c r="K24" s="151"/>
      <c r="L24" s="152">
        <f t="shared" si="3"/>
        <v>0</v>
      </c>
      <c r="M24" s="153" t="str">
        <f t="shared" si="4"/>
        <v/>
      </c>
    </row>
    <row r="25" spans="1:13" ht="14.1" customHeight="1" thickBot="1">
      <c r="A25" s="154" t="s">
        <v>79</v>
      </c>
      <c r="B25" s="132">
        <f t="shared" ref="B25:K25" si="5">SUM(B18:B24)</f>
        <v>0</v>
      </c>
      <c r="C25" s="132">
        <f t="shared" si="5"/>
        <v>0</v>
      </c>
      <c r="D25" s="132">
        <f t="shared" si="5"/>
        <v>0</v>
      </c>
      <c r="E25" s="132">
        <f t="shared" si="5"/>
        <v>0</v>
      </c>
      <c r="F25" s="132">
        <f t="shared" si="5"/>
        <v>0</v>
      </c>
      <c r="G25" s="132">
        <f t="shared" si="5"/>
        <v>0</v>
      </c>
      <c r="H25" s="132">
        <f t="shared" si="5"/>
        <v>0</v>
      </c>
      <c r="I25" s="132">
        <f t="shared" si="5"/>
        <v>0</v>
      </c>
      <c r="J25" s="132">
        <f t="shared" si="5"/>
        <v>0</v>
      </c>
      <c r="K25" s="132">
        <f t="shared" si="5"/>
        <v>0</v>
      </c>
      <c r="L25" s="132">
        <f t="shared" si="3"/>
        <v>0</v>
      </c>
      <c r="M25" s="155" t="str">
        <f t="shared" si="4"/>
        <v/>
      </c>
    </row>
    <row r="26" spans="1:13" ht="11.1" customHeight="1">
      <c r="A26" s="595" t="s">
        <v>133</v>
      </c>
      <c r="B26" s="595"/>
      <c r="C26" s="595"/>
      <c r="D26" s="595"/>
      <c r="E26" s="595"/>
      <c r="F26" s="595"/>
      <c r="G26" s="595"/>
      <c r="H26" s="595"/>
      <c r="I26" s="595"/>
      <c r="J26" s="595"/>
      <c r="K26" s="595"/>
      <c r="L26" s="595"/>
      <c r="M26" s="595"/>
    </row>
    <row r="27" spans="1:13" ht="6" customHeight="1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</row>
    <row r="28" spans="1:13" ht="15" customHeight="1">
      <c r="A28" s="596" t="s">
        <v>581</v>
      </c>
      <c r="B28" s="596"/>
      <c r="C28" s="596"/>
      <c r="D28" s="596"/>
      <c r="E28" s="596"/>
      <c r="F28" s="596"/>
      <c r="G28" s="596"/>
      <c r="H28" s="596"/>
      <c r="I28" s="596"/>
      <c r="J28" s="596"/>
      <c r="K28" s="596"/>
      <c r="L28" s="596"/>
      <c r="M28" s="596"/>
    </row>
    <row r="29" spans="1:13" ht="12" customHeight="1" thickBot="1">
      <c r="L29" s="577" t="s">
        <v>45</v>
      </c>
      <c r="M29" s="577"/>
    </row>
    <row r="30" spans="1:13" ht="13.5" thickBot="1">
      <c r="A30" s="587" t="s">
        <v>93</v>
      </c>
      <c r="B30" s="588"/>
      <c r="C30" s="588"/>
      <c r="D30" s="588"/>
      <c r="E30" s="588"/>
      <c r="F30" s="588"/>
      <c r="G30" s="588"/>
      <c r="H30" s="588"/>
      <c r="I30" s="588"/>
      <c r="J30" s="588"/>
      <c r="K30" s="62" t="s">
        <v>127</v>
      </c>
      <c r="L30" s="62" t="s">
        <v>128</v>
      </c>
      <c r="M30" s="62" t="s">
        <v>117</v>
      </c>
    </row>
    <row r="31" spans="1:13">
      <c r="A31" s="589"/>
      <c r="B31" s="590"/>
      <c r="C31" s="590"/>
      <c r="D31" s="590"/>
      <c r="E31" s="590"/>
      <c r="F31" s="590"/>
      <c r="G31" s="590"/>
      <c r="H31" s="590"/>
      <c r="I31" s="590"/>
      <c r="J31" s="590"/>
      <c r="K31" s="157"/>
      <c r="L31" s="158"/>
      <c r="M31" s="158"/>
    </row>
    <row r="32" spans="1:13" ht="13.5" thickBot="1">
      <c r="A32" s="591"/>
      <c r="B32" s="592"/>
      <c r="C32" s="592"/>
      <c r="D32" s="592"/>
      <c r="E32" s="592"/>
      <c r="F32" s="592"/>
      <c r="G32" s="592"/>
      <c r="H32" s="592"/>
      <c r="I32" s="592"/>
      <c r="J32" s="592"/>
      <c r="K32" s="159"/>
      <c r="L32" s="151"/>
      <c r="M32" s="151"/>
    </row>
    <row r="33" spans="1:13" ht="13.5" thickBot="1">
      <c r="A33" s="593" t="s">
        <v>35</v>
      </c>
      <c r="B33" s="594"/>
      <c r="C33" s="594"/>
      <c r="D33" s="594"/>
      <c r="E33" s="594"/>
      <c r="F33" s="594"/>
      <c r="G33" s="594"/>
      <c r="H33" s="594"/>
      <c r="I33" s="594"/>
      <c r="J33" s="594"/>
      <c r="K33" s="160">
        <f>SUM(K31:K32)</f>
        <v>0</v>
      </c>
      <c r="L33" s="160">
        <f>SUM(L31:L32)</f>
        <v>0</v>
      </c>
      <c r="M33" s="160">
        <f>SUM(M31:M32)</f>
        <v>0</v>
      </c>
    </row>
  </sheetData>
  <sheetProtection sheet="1"/>
  <mergeCells count="20">
    <mergeCell ref="A30:J30"/>
    <mergeCell ref="A31:J31"/>
    <mergeCell ref="A32:J32"/>
    <mergeCell ref="A33:J33"/>
    <mergeCell ref="D6:E6"/>
    <mergeCell ref="F6:G6"/>
    <mergeCell ref="H6:I6"/>
    <mergeCell ref="A26:M26"/>
    <mergeCell ref="A28:M28"/>
    <mergeCell ref="L29:M29"/>
    <mergeCell ref="A1:C1"/>
    <mergeCell ref="D1:M1"/>
    <mergeCell ref="L2:M2"/>
    <mergeCell ref="A3:A6"/>
    <mergeCell ref="B3:I3"/>
    <mergeCell ref="J3:M5"/>
    <mergeCell ref="B4:B5"/>
    <mergeCell ref="C4:C5"/>
    <mergeCell ref="D4:I4"/>
    <mergeCell ref="B6:C6"/>
  </mergeCells>
  <printOptions horizontalCentered="1"/>
  <pageMargins left="0.78740157480314965" right="0.78740157480314965" top="1.1811023622047245" bottom="0.98425196850393704" header="0.78740157480314965" footer="0.78740157480314965"/>
  <pageSetup paperSize="9" scale="90" fitToWidth="2" fitToHeight="2" orientation="landscape" verticalDpi="300" r:id="rId1"/>
  <headerFooter alignWithMargins="0">
    <oddHeader>&amp;C&amp;"Times New Roman CE,Félkövér"&amp;12
Európai uniós támogatással megvalósuló projektek pénzügyi teljesítése&amp;R&amp;"Times New Roman CE,Félkövér dőlt"&amp;11 5. melléklet a 6/2016. (V.9.) társulási tanács határozatához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E74"/>
  <sheetViews>
    <sheetView view="pageLayout" zoomScaleNormal="130" zoomScaleSheetLayoutView="130" workbookViewId="0">
      <selection activeCell="F1" sqref="E1:F1"/>
    </sheetView>
  </sheetViews>
  <sheetFormatPr defaultRowHeight="12.75"/>
  <cols>
    <col min="1" max="1" width="13.1640625" style="401" customWidth="1"/>
    <col min="2" max="2" width="58.83203125" style="63" customWidth="1"/>
    <col min="3" max="5" width="16.83203125" style="63" customWidth="1"/>
    <col min="6" max="16384" width="9.33203125" style="63"/>
  </cols>
  <sheetData>
    <row r="1" spans="1:5" s="374" customFormat="1" ht="21" customHeight="1" thickBot="1">
      <c r="A1" s="373"/>
      <c r="C1" s="262"/>
      <c r="E1" s="64" t="s">
        <v>602</v>
      </c>
    </row>
    <row r="2" spans="1:5" s="397" customFormat="1" ht="15.75">
      <c r="A2" s="259" t="s">
        <v>46</v>
      </c>
      <c r="B2" s="606" t="s">
        <v>597</v>
      </c>
      <c r="C2" s="607"/>
      <c r="D2" s="608"/>
      <c r="E2" s="260" t="s">
        <v>36</v>
      </c>
    </row>
    <row r="3" spans="1:5" s="397" customFormat="1" ht="16.5" thickBot="1">
      <c r="A3" s="261" t="s">
        <v>161</v>
      </c>
      <c r="B3" s="609"/>
      <c r="C3" s="610"/>
      <c r="D3" s="610"/>
      <c r="E3" s="402"/>
    </row>
    <row r="4" spans="1:5" s="398" customFormat="1" ht="15.95" customHeight="1" thickBot="1">
      <c r="A4" s="375"/>
      <c r="B4" s="375"/>
      <c r="C4" s="375"/>
      <c r="D4" s="375"/>
      <c r="E4" s="376" t="s">
        <v>37</v>
      </c>
    </row>
    <row r="5" spans="1:5" ht="24" customHeight="1">
      <c r="A5" s="611" t="s">
        <v>162</v>
      </c>
      <c r="B5" s="600" t="s">
        <v>39</v>
      </c>
      <c r="C5" s="357" t="s">
        <v>127</v>
      </c>
      <c r="D5" s="357" t="s">
        <v>128</v>
      </c>
      <c r="E5" s="602" t="s">
        <v>117</v>
      </c>
    </row>
    <row r="6" spans="1:5" ht="13.5" thickBot="1">
      <c r="A6" s="612"/>
      <c r="B6" s="601"/>
      <c r="C6" s="604" t="s">
        <v>134</v>
      </c>
      <c r="D6" s="605"/>
      <c r="E6" s="603"/>
    </row>
    <row r="7" spans="1:5" s="399" customFormat="1" ht="12.95" customHeight="1" thickBot="1">
      <c r="A7" s="66">
        <v>1</v>
      </c>
      <c r="B7" s="67">
        <v>2</v>
      </c>
      <c r="C7" s="161">
        <v>3</v>
      </c>
      <c r="D7" s="161">
        <v>4</v>
      </c>
      <c r="E7" s="68">
        <v>5</v>
      </c>
    </row>
    <row r="8" spans="1:5" s="399" customFormat="1" ht="15.95" customHeight="1" thickBot="1">
      <c r="A8" s="257"/>
      <c r="B8" s="256" t="s">
        <v>41</v>
      </c>
      <c r="C8" s="256"/>
      <c r="D8" s="256"/>
      <c r="E8" s="258"/>
    </row>
    <row r="9" spans="1:5" s="385" customFormat="1" ht="12" customHeight="1" thickBot="1">
      <c r="A9" s="17" t="s">
        <v>3</v>
      </c>
      <c r="B9" s="14" t="s">
        <v>322</v>
      </c>
      <c r="C9" s="248"/>
      <c r="D9" s="248"/>
      <c r="E9" s="240"/>
    </row>
    <row r="10" spans="1:5" s="385" customFormat="1" ht="12" customHeight="1" thickBot="1">
      <c r="A10" s="17" t="s">
        <v>4</v>
      </c>
      <c r="B10" s="367" t="s">
        <v>165</v>
      </c>
      <c r="C10" s="249">
        <v>41557</v>
      </c>
      <c r="D10" s="249">
        <f>SUM(D11:D15)</f>
        <v>40480</v>
      </c>
      <c r="E10" s="241">
        <f>SUM(E11:E15)</f>
        <v>40480</v>
      </c>
    </row>
    <row r="11" spans="1:5" s="400" customFormat="1" ht="12" customHeight="1">
      <c r="A11" s="389" t="s">
        <v>74</v>
      </c>
      <c r="B11" s="370" t="s">
        <v>323</v>
      </c>
      <c r="C11" s="250"/>
      <c r="D11" s="250"/>
      <c r="E11" s="242"/>
    </row>
    <row r="12" spans="1:5" s="400" customFormat="1" ht="12" customHeight="1">
      <c r="A12" s="390" t="s">
        <v>75</v>
      </c>
      <c r="B12" s="371" t="s">
        <v>324</v>
      </c>
      <c r="C12" s="251"/>
      <c r="D12" s="251"/>
      <c r="E12" s="243"/>
    </row>
    <row r="13" spans="1:5" s="400" customFormat="1" ht="12" customHeight="1">
      <c r="A13" s="390" t="s">
        <v>76</v>
      </c>
      <c r="B13" s="371" t="s">
        <v>325</v>
      </c>
      <c r="C13" s="251"/>
      <c r="D13" s="251"/>
      <c r="E13" s="243"/>
    </row>
    <row r="14" spans="1:5" s="400" customFormat="1" ht="12" customHeight="1">
      <c r="A14" s="390" t="s">
        <v>77</v>
      </c>
      <c r="B14" s="371" t="s">
        <v>326</v>
      </c>
      <c r="C14" s="251"/>
      <c r="D14" s="251"/>
      <c r="E14" s="243"/>
    </row>
    <row r="15" spans="1:5" s="400" customFormat="1" ht="12" customHeight="1">
      <c r="A15" s="390" t="s">
        <v>78</v>
      </c>
      <c r="B15" s="371" t="s">
        <v>327</v>
      </c>
      <c r="C15" s="251">
        <v>41557</v>
      </c>
      <c r="D15" s="251">
        <v>40480</v>
      </c>
      <c r="E15" s="243">
        <v>40480</v>
      </c>
    </row>
    <row r="16" spans="1:5" s="400" customFormat="1" ht="12" customHeight="1" thickBot="1">
      <c r="A16" s="391" t="s">
        <v>83</v>
      </c>
      <c r="B16" s="369" t="s">
        <v>328</v>
      </c>
      <c r="C16" s="253"/>
      <c r="D16" s="253"/>
      <c r="E16" s="245"/>
    </row>
    <row r="17" spans="1:5" s="400" customFormat="1" ht="12" customHeight="1" thickBot="1">
      <c r="A17" s="17" t="s">
        <v>5</v>
      </c>
      <c r="B17" s="14" t="s">
        <v>166</v>
      </c>
      <c r="C17" s="249">
        <f>SUM(C18:C22)</f>
        <v>0</v>
      </c>
      <c r="D17" s="249">
        <f>SUM(D18:D22)</f>
        <v>0</v>
      </c>
      <c r="E17" s="241">
        <f>SUM(E18:E22)</f>
        <v>0</v>
      </c>
    </row>
    <row r="18" spans="1:5" s="385" customFormat="1" ht="15" customHeight="1">
      <c r="A18" s="389" t="s">
        <v>61</v>
      </c>
      <c r="B18" s="353" t="s">
        <v>329</v>
      </c>
      <c r="C18" s="250"/>
      <c r="D18" s="250"/>
      <c r="E18" s="242"/>
    </row>
    <row r="19" spans="1:5" s="385" customFormat="1" ht="15" customHeight="1">
      <c r="A19" s="390" t="s">
        <v>62</v>
      </c>
      <c r="B19" s="368" t="s">
        <v>330</v>
      </c>
      <c r="C19" s="251"/>
      <c r="D19" s="251"/>
      <c r="E19" s="243"/>
    </row>
    <row r="20" spans="1:5" s="385" customFormat="1" ht="12" customHeight="1">
      <c r="A20" s="390" t="s">
        <v>63</v>
      </c>
      <c r="B20" s="368" t="s">
        <v>331</v>
      </c>
      <c r="C20" s="251"/>
      <c r="D20" s="251"/>
      <c r="E20" s="243"/>
    </row>
    <row r="21" spans="1:5" s="385" customFormat="1" ht="12" customHeight="1">
      <c r="A21" s="390" t="s">
        <v>332</v>
      </c>
      <c r="B21" s="368" t="s">
        <v>333</v>
      </c>
      <c r="C21" s="251"/>
      <c r="D21" s="251"/>
      <c r="E21" s="243"/>
    </row>
    <row r="22" spans="1:5" s="385" customFormat="1" ht="15">
      <c r="A22" s="390" t="s">
        <v>334</v>
      </c>
      <c r="B22" s="368" t="s">
        <v>335</v>
      </c>
      <c r="C22" s="251"/>
      <c r="D22" s="251"/>
      <c r="E22" s="243"/>
    </row>
    <row r="23" spans="1:5" s="385" customFormat="1" ht="12" customHeight="1" thickBot="1">
      <c r="A23" s="391" t="s">
        <v>336</v>
      </c>
      <c r="B23" s="369" t="s">
        <v>337</v>
      </c>
      <c r="C23" s="253"/>
      <c r="D23" s="253"/>
      <c r="E23" s="245"/>
    </row>
    <row r="24" spans="1:5" ht="12" customHeight="1" thickBot="1">
      <c r="A24" s="17" t="s">
        <v>6</v>
      </c>
      <c r="B24" s="14" t="s">
        <v>346</v>
      </c>
      <c r="C24" s="248"/>
      <c r="D24" s="248"/>
      <c r="E24" s="240"/>
    </row>
    <row r="25" spans="1:5" s="226" customFormat="1" ht="12" customHeight="1" thickBot="1">
      <c r="A25" s="17" t="s">
        <v>7</v>
      </c>
      <c r="B25" s="14" t="s">
        <v>347</v>
      </c>
      <c r="C25" s="248"/>
      <c r="D25" s="248"/>
      <c r="E25" s="240"/>
    </row>
    <row r="26" spans="1:5" ht="13.5" thickBot="1">
      <c r="A26" s="17" t="s">
        <v>8</v>
      </c>
      <c r="B26" s="14" t="s">
        <v>200</v>
      </c>
      <c r="C26" s="248"/>
      <c r="D26" s="248"/>
      <c r="E26" s="240"/>
    </row>
    <row r="27" spans="1:5" ht="13.5" thickBot="1">
      <c r="A27" s="17" t="s">
        <v>9</v>
      </c>
      <c r="B27" s="367" t="s">
        <v>348</v>
      </c>
      <c r="C27" s="248"/>
      <c r="D27" s="248"/>
      <c r="E27" s="240"/>
    </row>
    <row r="28" spans="1:5" ht="13.5" thickBot="1">
      <c r="A28" s="17" t="s">
        <v>10</v>
      </c>
      <c r="B28" s="14" t="s">
        <v>148</v>
      </c>
      <c r="C28" s="255">
        <f>+C9+C10+C17+C24+C25+C26+C27</f>
        <v>41557</v>
      </c>
      <c r="D28" s="255">
        <f>+D9+D10+D17+D24+D25+D26+D27</f>
        <v>40480</v>
      </c>
      <c r="E28" s="247">
        <f>+E9+E10+E17+E24+E25+E26+E27</f>
        <v>40480</v>
      </c>
    </row>
    <row r="29" spans="1:5" ht="13.5" thickBot="1">
      <c r="A29" s="392" t="s">
        <v>11</v>
      </c>
      <c r="B29" s="367" t="s">
        <v>349</v>
      </c>
      <c r="C29" s="249">
        <f>SUM(C30:C34)</f>
        <v>0</v>
      </c>
      <c r="D29" s="249">
        <f>SUM(D30:D34)</f>
        <v>0</v>
      </c>
      <c r="E29" s="241">
        <f>SUM(E30:E34)</f>
        <v>0</v>
      </c>
    </row>
    <row r="30" spans="1:5">
      <c r="A30" s="389" t="s">
        <v>149</v>
      </c>
      <c r="B30" s="370" t="s">
        <v>352</v>
      </c>
      <c r="C30" s="252"/>
      <c r="D30" s="252"/>
      <c r="E30" s="244"/>
    </row>
    <row r="31" spans="1:5">
      <c r="A31" s="390" t="s">
        <v>151</v>
      </c>
      <c r="B31" s="371" t="s">
        <v>353</v>
      </c>
      <c r="C31" s="252"/>
      <c r="D31" s="252"/>
      <c r="E31" s="244"/>
    </row>
    <row r="32" spans="1:5">
      <c r="A32" s="390" t="s">
        <v>204</v>
      </c>
      <c r="B32" s="371" t="s">
        <v>354</v>
      </c>
      <c r="C32" s="252"/>
      <c r="D32" s="252"/>
      <c r="E32" s="244"/>
    </row>
    <row r="33" spans="1:5">
      <c r="A33" s="390" t="s">
        <v>350</v>
      </c>
      <c r="B33" s="371" t="s">
        <v>355</v>
      </c>
      <c r="C33" s="252"/>
      <c r="D33" s="252"/>
      <c r="E33" s="244"/>
    </row>
    <row r="34" spans="1:5" ht="13.5" thickBot="1">
      <c r="A34" s="391" t="s">
        <v>351</v>
      </c>
      <c r="B34" s="372" t="s">
        <v>192</v>
      </c>
      <c r="C34" s="252"/>
      <c r="D34" s="252"/>
      <c r="E34" s="244"/>
    </row>
    <row r="35" spans="1:5" ht="13.5" thickBot="1">
      <c r="A35" s="392" t="s">
        <v>12</v>
      </c>
      <c r="B35" s="367" t="s">
        <v>193</v>
      </c>
      <c r="C35" s="248"/>
      <c r="D35" s="248"/>
      <c r="E35" s="240"/>
    </row>
    <row r="36" spans="1:5" ht="13.5" thickBot="1">
      <c r="A36" s="392" t="s">
        <v>13</v>
      </c>
      <c r="B36" s="387" t="s">
        <v>356</v>
      </c>
      <c r="C36" s="255">
        <f>+C29+C35</f>
        <v>0</v>
      </c>
      <c r="D36" s="255">
        <f>+D29+D35</f>
        <v>0</v>
      </c>
      <c r="E36" s="247">
        <f>+E29+E35</f>
        <v>0</v>
      </c>
    </row>
    <row r="37" spans="1:5" ht="13.5" thickBot="1">
      <c r="A37" s="393" t="s">
        <v>14</v>
      </c>
      <c r="B37" s="388" t="s">
        <v>357</v>
      </c>
      <c r="C37" s="255">
        <f>+C28+C36</f>
        <v>41557</v>
      </c>
      <c r="D37" s="255">
        <f>+D28+D36</f>
        <v>40480</v>
      </c>
      <c r="E37" s="247">
        <f>+E28+E36</f>
        <v>40480</v>
      </c>
    </row>
    <row r="38" spans="1:5">
      <c r="A38" s="377"/>
      <c r="B38" s="378"/>
      <c r="C38" s="383"/>
      <c r="D38" s="383"/>
      <c r="E38" s="383"/>
    </row>
    <row r="39" spans="1:5" ht="13.5" thickBot="1">
      <c r="A39" s="379"/>
      <c r="B39" s="380"/>
      <c r="C39" s="384"/>
      <c r="D39" s="384"/>
      <c r="E39" s="384"/>
    </row>
    <row r="40" spans="1:5" ht="13.5" thickBot="1">
      <c r="A40" s="597" t="s">
        <v>42</v>
      </c>
      <c r="B40" s="598"/>
      <c r="C40" s="598"/>
      <c r="D40" s="598"/>
      <c r="E40" s="599"/>
    </row>
    <row r="41" spans="1:5" ht="13.5" thickBot="1">
      <c r="A41" s="386" t="s">
        <v>3</v>
      </c>
      <c r="B41" s="365" t="s">
        <v>358</v>
      </c>
      <c r="C41" s="381">
        <f>SUM(C42:C47)</f>
        <v>0</v>
      </c>
      <c r="D41" s="381">
        <f>SUM(D42:D47)</f>
        <v>0</v>
      </c>
      <c r="E41" s="381">
        <f>SUM(E42:E47)</f>
        <v>0</v>
      </c>
    </row>
    <row r="42" spans="1:5">
      <c r="A42" s="394" t="s">
        <v>68</v>
      </c>
      <c r="B42" s="361" t="s">
        <v>32</v>
      </c>
      <c r="C42" s="382"/>
      <c r="D42" s="382"/>
      <c r="E42" s="382"/>
    </row>
    <row r="43" spans="1:5">
      <c r="A43" s="390" t="s">
        <v>69</v>
      </c>
      <c r="B43" s="7" t="s">
        <v>109</v>
      </c>
      <c r="C43" s="243"/>
      <c r="D43" s="243"/>
      <c r="E43" s="243"/>
    </row>
    <row r="44" spans="1:5">
      <c r="A44" s="390" t="s">
        <v>70</v>
      </c>
      <c r="B44" s="7" t="s">
        <v>212</v>
      </c>
      <c r="C44" s="245"/>
      <c r="D44" s="245"/>
      <c r="E44" s="245"/>
    </row>
    <row r="45" spans="1:5">
      <c r="A45" s="390" t="s">
        <v>71</v>
      </c>
      <c r="B45" s="362" t="s">
        <v>213</v>
      </c>
      <c r="C45" s="245"/>
      <c r="D45" s="245"/>
      <c r="E45" s="245"/>
    </row>
    <row r="46" spans="1:5">
      <c r="A46" s="390" t="s">
        <v>80</v>
      </c>
      <c r="B46" s="364" t="s">
        <v>110</v>
      </c>
      <c r="C46" s="245"/>
      <c r="D46" s="245"/>
      <c r="E46" s="245"/>
    </row>
    <row r="47" spans="1:5" ht="13.5" thickBot="1">
      <c r="A47" s="390" t="s">
        <v>72</v>
      </c>
      <c r="B47" s="7" t="s">
        <v>33</v>
      </c>
      <c r="C47" s="245"/>
      <c r="D47" s="245"/>
      <c r="E47" s="245"/>
    </row>
    <row r="48" spans="1:5" ht="13.5" thickBot="1">
      <c r="A48" s="17" t="s">
        <v>4</v>
      </c>
      <c r="B48" s="277" t="s">
        <v>359</v>
      </c>
      <c r="C48" s="241">
        <f>SUM(C49:C51)</f>
        <v>0</v>
      </c>
      <c r="D48" s="241">
        <f>SUM(D49:D51)</f>
        <v>0</v>
      </c>
      <c r="E48" s="241">
        <f>SUM(E49:E51)</f>
        <v>0</v>
      </c>
    </row>
    <row r="49" spans="1:5">
      <c r="A49" s="389" t="s">
        <v>74</v>
      </c>
      <c r="B49" s="7" t="s">
        <v>160</v>
      </c>
      <c r="C49" s="242"/>
      <c r="D49" s="242"/>
      <c r="E49" s="242"/>
    </row>
    <row r="50" spans="1:5">
      <c r="A50" s="389" t="s">
        <v>76</v>
      </c>
      <c r="B50" s="363" t="s">
        <v>113</v>
      </c>
      <c r="C50" s="243"/>
      <c r="D50" s="243"/>
      <c r="E50" s="243"/>
    </row>
    <row r="51" spans="1:5" ht="13.5" thickBot="1">
      <c r="A51" s="389" t="s">
        <v>78</v>
      </c>
      <c r="B51" s="369" t="s">
        <v>156</v>
      </c>
      <c r="C51" s="366"/>
      <c r="D51" s="366"/>
      <c r="E51" s="366"/>
    </row>
    <row r="52" spans="1:5" ht="13.5" thickBot="1">
      <c r="A52" s="17" t="s">
        <v>5</v>
      </c>
      <c r="B52" s="278" t="s">
        <v>360</v>
      </c>
      <c r="C52" s="241">
        <f>+C41+C48</f>
        <v>0</v>
      </c>
      <c r="D52" s="241">
        <f>+D41+D48</f>
        <v>0</v>
      </c>
      <c r="E52" s="241">
        <f>+E41+E48</f>
        <v>0</v>
      </c>
    </row>
    <row r="53" spans="1:5" ht="21.75" thickBot="1">
      <c r="A53" s="17" t="s">
        <v>6</v>
      </c>
      <c r="B53" s="278" t="s">
        <v>264</v>
      </c>
      <c r="C53" s="241">
        <f>SUM(C54:C56)</f>
        <v>0</v>
      </c>
      <c r="D53" s="241">
        <f>SUM(D54:D56)</f>
        <v>0</v>
      </c>
      <c r="E53" s="241">
        <f>SUM(E54:E56)</f>
        <v>0</v>
      </c>
    </row>
    <row r="54" spans="1:5">
      <c r="A54" s="389" t="s">
        <v>64</v>
      </c>
      <c r="B54" s="8" t="s">
        <v>362</v>
      </c>
      <c r="C54" s="366"/>
      <c r="D54" s="366"/>
      <c r="E54" s="366"/>
    </row>
    <row r="55" spans="1:5" ht="15" customHeight="1">
      <c r="A55" s="389" t="s">
        <v>65</v>
      </c>
      <c r="B55" s="8" t="s">
        <v>363</v>
      </c>
      <c r="C55" s="366"/>
      <c r="D55" s="366"/>
      <c r="E55" s="366"/>
    </row>
    <row r="56" spans="1:5" ht="13.5" thickBot="1">
      <c r="A56" s="395" t="s">
        <v>167</v>
      </c>
      <c r="B56" s="276" t="s">
        <v>364</v>
      </c>
      <c r="C56" s="366"/>
      <c r="D56" s="366"/>
      <c r="E56" s="366"/>
    </row>
    <row r="57" spans="1:5" ht="13.5" thickBot="1">
      <c r="A57" s="17" t="s">
        <v>7</v>
      </c>
      <c r="B57" s="278" t="s">
        <v>265</v>
      </c>
      <c r="C57" s="241">
        <f>SUM(C58:C61)</f>
        <v>0</v>
      </c>
      <c r="D57" s="241">
        <f>SUM(D58:D61)</f>
        <v>0</v>
      </c>
      <c r="E57" s="241">
        <f>SUM(E58:E61)</f>
        <v>0</v>
      </c>
    </row>
    <row r="58" spans="1:5">
      <c r="A58" s="389" t="s">
        <v>66</v>
      </c>
      <c r="B58" s="8" t="s">
        <v>365</v>
      </c>
      <c r="C58" s="366"/>
      <c r="D58" s="366"/>
      <c r="E58" s="366"/>
    </row>
    <row r="59" spans="1:5">
      <c r="A59" s="389" t="s">
        <v>67</v>
      </c>
      <c r="B59" s="8" t="s">
        <v>366</v>
      </c>
      <c r="C59" s="366"/>
      <c r="D59" s="366"/>
      <c r="E59" s="366"/>
    </row>
    <row r="60" spans="1:5">
      <c r="A60" s="389" t="s">
        <v>169</v>
      </c>
      <c r="B60" s="8" t="s">
        <v>367</v>
      </c>
      <c r="C60" s="366"/>
      <c r="D60" s="366"/>
      <c r="E60" s="366"/>
    </row>
    <row r="61" spans="1:5" ht="13.5" thickBot="1">
      <c r="A61" s="395" t="s">
        <v>170</v>
      </c>
      <c r="B61" s="276" t="s">
        <v>368</v>
      </c>
      <c r="C61" s="366"/>
      <c r="D61" s="366"/>
      <c r="E61" s="366"/>
    </row>
    <row r="62" spans="1:5" ht="13.5" thickBot="1">
      <c r="A62" s="17" t="s">
        <v>8</v>
      </c>
      <c r="B62" s="278" t="s">
        <v>361</v>
      </c>
      <c r="C62" s="247">
        <f>SUM(C63:C67)</f>
        <v>41557</v>
      </c>
      <c r="D62" s="247">
        <f>SUM(D63:D67)</f>
        <v>40480</v>
      </c>
      <c r="E62" s="247">
        <f>SUM(E63:E67)</f>
        <v>40480</v>
      </c>
    </row>
    <row r="63" spans="1:5">
      <c r="A63" s="389" t="s">
        <v>146</v>
      </c>
      <c r="B63" s="8" t="s">
        <v>227</v>
      </c>
      <c r="C63" s="366"/>
      <c r="D63" s="366"/>
      <c r="E63" s="366"/>
    </row>
    <row r="64" spans="1:5">
      <c r="A64" s="389" t="s">
        <v>147</v>
      </c>
      <c r="B64" s="8" t="s">
        <v>228</v>
      </c>
      <c r="C64" s="366"/>
      <c r="D64" s="366"/>
      <c r="E64" s="366"/>
    </row>
    <row r="65" spans="1:5">
      <c r="A65" s="389" t="s">
        <v>177</v>
      </c>
      <c r="B65" s="8" t="s">
        <v>345</v>
      </c>
      <c r="C65" s="366">
        <v>41557</v>
      </c>
      <c r="D65" s="366">
        <v>40480</v>
      </c>
      <c r="E65" s="366">
        <v>40480</v>
      </c>
    </row>
    <row r="66" spans="1:5">
      <c r="A66" s="389" t="s">
        <v>179</v>
      </c>
      <c r="B66" s="8" t="s">
        <v>369</v>
      </c>
      <c r="C66" s="366"/>
      <c r="D66" s="366"/>
      <c r="E66" s="366"/>
    </row>
    <row r="67" spans="1:5" ht="13.5" thickBot="1">
      <c r="A67" s="395" t="s">
        <v>344</v>
      </c>
      <c r="B67" s="276" t="s">
        <v>313</v>
      </c>
      <c r="C67" s="366"/>
      <c r="D67" s="366"/>
      <c r="E67" s="366"/>
    </row>
    <row r="68" spans="1:5" ht="13.5" thickBot="1">
      <c r="A68" s="17" t="s">
        <v>9</v>
      </c>
      <c r="B68" s="278" t="s">
        <v>267</v>
      </c>
      <c r="C68" s="270"/>
      <c r="D68" s="270"/>
      <c r="E68" s="270"/>
    </row>
    <row r="69" spans="1:5" ht="13.5" thickBot="1">
      <c r="A69" s="17" t="s">
        <v>10</v>
      </c>
      <c r="B69" s="278" t="s">
        <v>268</v>
      </c>
      <c r="C69" s="270"/>
      <c r="D69" s="270"/>
      <c r="E69" s="270"/>
    </row>
    <row r="70" spans="1:5" ht="13.5" thickBot="1">
      <c r="A70" s="17" t="s">
        <v>11</v>
      </c>
      <c r="B70" s="278" t="s">
        <v>269</v>
      </c>
      <c r="C70" s="288">
        <f>+C53+C57+C62+C68+C69</f>
        <v>41557</v>
      </c>
      <c r="D70" s="288">
        <f>+D53+D57+D62+D68+D69</f>
        <v>40480</v>
      </c>
      <c r="E70" s="288">
        <f>+E53+E57+E62+E68+E69</f>
        <v>40480</v>
      </c>
    </row>
    <row r="71" spans="1:5" ht="13.5" thickBot="1">
      <c r="A71" s="396" t="s">
        <v>12</v>
      </c>
      <c r="B71" s="283" t="s">
        <v>270</v>
      </c>
      <c r="C71" s="288">
        <f>+C52+C70</f>
        <v>41557</v>
      </c>
      <c r="D71" s="288">
        <f>+D52+D70</f>
        <v>40480</v>
      </c>
      <c r="E71" s="288">
        <f>+E52+E70</f>
        <v>40480</v>
      </c>
    </row>
    <row r="72" spans="1:5" ht="13.5" thickBot="1">
      <c r="A72" s="354"/>
      <c r="B72" s="355"/>
      <c r="C72" s="356"/>
      <c r="D72" s="356"/>
      <c r="E72" s="356"/>
    </row>
    <row r="73" spans="1:5" ht="13.5" thickBot="1">
      <c r="A73" s="549" t="s">
        <v>594</v>
      </c>
      <c r="B73" s="550"/>
      <c r="C73" s="359"/>
      <c r="D73" s="360"/>
      <c r="E73" s="358"/>
    </row>
    <row r="74" spans="1:5" ht="13.5" thickBot="1">
      <c r="A74" s="551" t="s">
        <v>595</v>
      </c>
      <c r="B74" s="552"/>
      <c r="C74" s="359"/>
      <c r="D74" s="360"/>
      <c r="E74" s="358"/>
    </row>
  </sheetData>
  <sheetProtection formatCells="0"/>
  <mergeCells count="7">
    <mergeCell ref="A40:E40"/>
    <mergeCell ref="B5:B6"/>
    <mergeCell ref="E5:E6"/>
    <mergeCell ref="C6:D6"/>
    <mergeCell ref="B2:D2"/>
    <mergeCell ref="B3:D3"/>
    <mergeCell ref="A5:A6"/>
  </mergeCells>
  <phoneticPr fontId="0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0"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Munka4"/>
  <dimension ref="A1:E60"/>
  <sheetViews>
    <sheetView view="pageLayout" topLeftCell="A10" zoomScaleNormal="130" zoomScaleSheetLayoutView="100" workbookViewId="0">
      <selection activeCell="E2" sqref="E2"/>
    </sheetView>
  </sheetViews>
  <sheetFormatPr defaultRowHeight="12.75"/>
  <cols>
    <col min="1" max="1" width="12.33203125" style="401" customWidth="1"/>
    <col min="2" max="2" width="57.6640625" style="63" customWidth="1"/>
    <col min="3" max="5" width="12.83203125" style="63" customWidth="1"/>
    <col min="6" max="16384" width="9.33203125" style="63"/>
  </cols>
  <sheetData>
    <row r="1" spans="1:5" s="374" customFormat="1" ht="21" customHeight="1" thickBot="1">
      <c r="A1" s="373"/>
      <c r="D1" s="262"/>
      <c r="E1" s="263" t="s">
        <v>603</v>
      </c>
    </row>
    <row r="2" spans="1:5" s="397" customFormat="1" ht="15.75">
      <c r="A2" s="259" t="s">
        <v>46</v>
      </c>
      <c r="B2" s="606" t="s">
        <v>598</v>
      </c>
      <c r="C2" s="607"/>
      <c r="D2" s="608"/>
      <c r="E2" s="477" t="s">
        <v>44</v>
      </c>
    </row>
    <row r="3" spans="1:5" s="397" customFormat="1" ht="16.5" thickBot="1">
      <c r="A3" s="261" t="s">
        <v>161</v>
      </c>
      <c r="B3" s="609"/>
      <c r="C3" s="610"/>
      <c r="D3" s="610"/>
      <c r="E3" s="402"/>
    </row>
    <row r="4" spans="1:5" s="398" customFormat="1" ht="15.95" customHeight="1" thickBot="1">
      <c r="A4" s="375"/>
      <c r="B4" s="375"/>
      <c r="C4" s="375"/>
      <c r="D4" s="375"/>
      <c r="E4" s="376" t="s">
        <v>37</v>
      </c>
    </row>
    <row r="5" spans="1:5" ht="24">
      <c r="A5" s="468" t="s">
        <v>38</v>
      </c>
      <c r="B5" s="600" t="s">
        <v>39</v>
      </c>
      <c r="C5" s="357" t="s">
        <v>127</v>
      </c>
      <c r="D5" s="357" t="s">
        <v>128</v>
      </c>
      <c r="E5" s="602" t="s">
        <v>117</v>
      </c>
    </row>
    <row r="6" spans="1:5" ht="13.5" thickBot="1">
      <c r="A6" s="65" t="s">
        <v>40</v>
      </c>
      <c r="B6" s="601"/>
      <c r="C6" s="604" t="s">
        <v>134</v>
      </c>
      <c r="D6" s="605"/>
      <c r="E6" s="603"/>
    </row>
    <row r="7" spans="1:5" s="399" customFormat="1" ht="12.95" customHeight="1" thickBot="1">
      <c r="A7" s="66">
        <v>1</v>
      </c>
      <c r="B7" s="67">
        <v>2</v>
      </c>
      <c r="C7" s="161">
        <v>3</v>
      </c>
      <c r="D7" s="161">
        <v>4</v>
      </c>
      <c r="E7" s="68">
        <v>5</v>
      </c>
    </row>
    <row r="8" spans="1:5" s="399" customFormat="1" ht="15.95" customHeight="1" thickBot="1">
      <c r="A8" s="69"/>
      <c r="B8" s="70" t="s">
        <v>41</v>
      </c>
      <c r="C8" s="70"/>
      <c r="D8" s="70"/>
      <c r="E8" s="71"/>
    </row>
    <row r="9" spans="1:5" s="385" customFormat="1" ht="12.75" customHeight="1" thickBot="1">
      <c r="A9" s="66" t="s">
        <v>3</v>
      </c>
      <c r="B9" s="473" t="s">
        <v>387</v>
      </c>
      <c r="C9" s="307">
        <f>SUM(C10:C20)</f>
        <v>1927</v>
      </c>
      <c r="D9" s="307">
        <f>SUM(D10:D20)</f>
        <v>992</v>
      </c>
      <c r="E9" s="326">
        <f>SUM(E10:E20)</f>
        <v>992</v>
      </c>
    </row>
    <row r="10" spans="1:5" s="400" customFormat="1" ht="12.75" customHeight="1">
      <c r="A10" s="478" t="s">
        <v>68</v>
      </c>
      <c r="B10" s="361" t="s">
        <v>338</v>
      </c>
      <c r="C10" s="411"/>
      <c r="D10" s="411"/>
      <c r="E10" s="407"/>
    </row>
    <row r="11" spans="1:5" s="400" customFormat="1" ht="12.75" customHeight="1">
      <c r="A11" s="479" t="s">
        <v>69</v>
      </c>
      <c r="B11" s="7" t="s">
        <v>339</v>
      </c>
      <c r="C11" s="304"/>
      <c r="D11" s="304"/>
      <c r="E11" s="310"/>
    </row>
    <row r="12" spans="1:5" s="400" customFormat="1" ht="12.75" customHeight="1">
      <c r="A12" s="479" t="s">
        <v>70</v>
      </c>
      <c r="B12" s="7" t="s">
        <v>340</v>
      </c>
      <c r="C12" s="304"/>
      <c r="D12" s="304"/>
      <c r="E12" s="310"/>
    </row>
    <row r="13" spans="1:5" s="385" customFormat="1" ht="12.75" customHeight="1">
      <c r="A13" s="479" t="s">
        <v>71</v>
      </c>
      <c r="B13" s="7" t="s">
        <v>341</v>
      </c>
      <c r="C13" s="304"/>
      <c r="D13" s="304"/>
      <c r="E13" s="310"/>
    </row>
    <row r="14" spans="1:5" s="400" customFormat="1" ht="12.75" customHeight="1">
      <c r="A14" s="479" t="s">
        <v>114</v>
      </c>
      <c r="B14" s="7" t="s">
        <v>172</v>
      </c>
      <c r="C14" s="304">
        <v>1927</v>
      </c>
      <c r="D14" s="304">
        <v>992</v>
      </c>
      <c r="E14" s="310">
        <v>992</v>
      </c>
    </row>
    <row r="15" spans="1:5" s="400" customFormat="1" ht="12.75" customHeight="1">
      <c r="A15" s="479" t="s">
        <v>72</v>
      </c>
      <c r="B15" s="7" t="s">
        <v>197</v>
      </c>
      <c r="C15" s="304"/>
      <c r="D15" s="304"/>
      <c r="E15" s="310"/>
    </row>
    <row r="16" spans="1:5" s="385" customFormat="1" ht="12.75" customHeight="1">
      <c r="A16" s="479" t="s">
        <v>73</v>
      </c>
      <c r="B16" s="276" t="s">
        <v>370</v>
      </c>
      <c r="C16" s="304"/>
      <c r="D16" s="304"/>
      <c r="E16" s="310"/>
    </row>
    <row r="17" spans="1:5" s="400" customFormat="1" ht="12.75" customHeight="1">
      <c r="A17" s="479" t="s">
        <v>81</v>
      </c>
      <c r="B17" s="7" t="s">
        <v>342</v>
      </c>
      <c r="C17" s="298"/>
      <c r="D17" s="298"/>
      <c r="E17" s="406"/>
    </row>
    <row r="18" spans="1:5" s="400" customFormat="1" ht="12.75" customHeight="1">
      <c r="A18" s="479" t="s">
        <v>82</v>
      </c>
      <c r="B18" s="7" t="s">
        <v>343</v>
      </c>
      <c r="C18" s="304"/>
      <c r="D18" s="304"/>
      <c r="E18" s="310"/>
    </row>
    <row r="19" spans="1:5" s="400" customFormat="1" ht="12.75" customHeight="1">
      <c r="A19" s="479" t="s">
        <v>214</v>
      </c>
      <c r="B19" s="7" t="s">
        <v>388</v>
      </c>
      <c r="C19" s="306"/>
      <c r="D19" s="306"/>
      <c r="E19" s="311"/>
    </row>
    <row r="20" spans="1:5" s="400" customFormat="1" ht="12.75" customHeight="1" thickBot="1">
      <c r="A20" s="479" t="s">
        <v>215</v>
      </c>
      <c r="B20" s="276" t="s">
        <v>174</v>
      </c>
      <c r="C20" s="306"/>
      <c r="D20" s="306"/>
      <c r="E20" s="311"/>
    </row>
    <row r="21" spans="1:5" s="400" customFormat="1" ht="12.75" customHeight="1" thickBot="1">
      <c r="A21" s="66" t="s">
        <v>4</v>
      </c>
      <c r="B21" s="473" t="s">
        <v>371</v>
      </c>
      <c r="C21" s="307">
        <f>SUM(C22:C24)</f>
        <v>0</v>
      </c>
      <c r="D21" s="307">
        <f>SUM(D22:D24)</f>
        <v>0</v>
      </c>
      <c r="E21" s="326">
        <f>SUM(E22:E24)</f>
        <v>0</v>
      </c>
    </row>
    <row r="22" spans="1:5" s="400" customFormat="1" ht="12.75" customHeight="1">
      <c r="A22" s="479" t="s">
        <v>74</v>
      </c>
      <c r="B22" s="8" t="s">
        <v>323</v>
      </c>
      <c r="C22" s="304"/>
      <c r="D22" s="304"/>
      <c r="E22" s="310"/>
    </row>
    <row r="23" spans="1:5" s="400" customFormat="1" ht="12.75" customHeight="1">
      <c r="A23" s="479" t="s">
        <v>75</v>
      </c>
      <c r="B23" s="7" t="s">
        <v>372</v>
      </c>
      <c r="C23" s="304"/>
      <c r="D23" s="304"/>
      <c r="E23" s="310"/>
    </row>
    <row r="24" spans="1:5" s="400" customFormat="1" ht="12.75" customHeight="1">
      <c r="A24" s="479" t="s">
        <v>76</v>
      </c>
      <c r="B24" s="7" t="s">
        <v>373</v>
      </c>
      <c r="C24" s="304"/>
      <c r="D24" s="304"/>
      <c r="E24" s="310"/>
    </row>
    <row r="25" spans="1:5" s="400" customFormat="1" ht="12.75" customHeight="1" thickBot="1">
      <c r="A25" s="479" t="s">
        <v>77</v>
      </c>
      <c r="B25" s="7" t="s">
        <v>374</v>
      </c>
      <c r="C25" s="304"/>
      <c r="D25" s="304"/>
      <c r="E25" s="310"/>
    </row>
    <row r="26" spans="1:5" s="385" customFormat="1" ht="12.75" customHeight="1" thickBot="1">
      <c r="A26" s="472" t="s">
        <v>5</v>
      </c>
      <c r="B26" s="278" t="s">
        <v>276</v>
      </c>
      <c r="C26" s="410"/>
      <c r="D26" s="410"/>
      <c r="E26" s="405"/>
    </row>
    <row r="27" spans="1:5" s="385" customFormat="1" ht="12.75" customHeight="1" thickBot="1">
      <c r="A27" s="472" t="s">
        <v>6</v>
      </c>
      <c r="B27" s="278" t="s">
        <v>375</v>
      </c>
      <c r="C27" s="307">
        <f>+C28+C29</f>
        <v>0</v>
      </c>
      <c r="D27" s="307">
        <f>+D28+D29</f>
        <v>0</v>
      </c>
      <c r="E27" s="326">
        <f>+E28+E29</f>
        <v>0</v>
      </c>
    </row>
    <row r="28" spans="1:5" s="385" customFormat="1" ht="12.75" customHeight="1">
      <c r="A28" s="480" t="s">
        <v>64</v>
      </c>
      <c r="B28" s="481" t="s">
        <v>372</v>
      </c>
      <c r="C28" s="343"/>
      <c r="D28" s="343"/>
      <c r="E28" s="344"/>
    </row>
    <row r="29" spans="1:5" s="385" customFormat="1" ht="12.75" customHeight="1">
      <c r="A29" s="480" t="s">
        <v>65</v>
      </c>
      <c r="B29" s="482" t="s">
        <v>376</v>
      </c>
      <c r="C29" s="308"/>
      <c r="D29" s="308"/>
      <c r="E29" s="233"/>
    </row>
    <row r="30" spans="1:5" s="385" customFormat="1" ht="12.75" customHeight="1" thickBot="1">
      <c r="A30" s="479" t="s">
        <v>167</v>
      </c>
      <c r="B30" s="483" t="s">
        <v>377</v>
      </c>
      <c r="C30" s="469"/>
      <c r="D30" s="469"/>
      <c r="E30" s="403"/>
    </row>
    <row r="31" spans="1:5" s="400" customFormat="1" ht="12.75" customHeight="1" thickBot="1">
      <c r="A31" s="472" t="s">
        <v>7</v>
      </c>
      <c r="B31" s="278" t="s">
        <v>378</v>
      </c>
      <c r="C31" s="307">
        <f>+C32+C33+C34</f>
        <v>0</v>
      </c>
      <c r="D31" s="307">
        <f>+D32+D33+D34</f>
        <v>0</v>
      </c>
      <c r="E31" s="326">
        <f>+E32+E33+E34</f>
        <v>0</v>
      </c>
    </row>
    <row r="32" spans="1:5" s="399" customFormat="1" ht="12.75" customHeight="1">
      <c r="A32" s="480" t="s">
        <v>66</v>
      </c>
      <c r="B32" s="481" t="s">
        <v>175</v>
      </c>
      <c r="C32" s="343"/>
      <c r="D32" s="343"/>
      <c r="E32" s="344"/>
    </row>
    <row r="33" spans="1:5" s="399" customFormat="1" ht="12.75" customHeight="1">
      <c r="A33" s="480" t="s">
        <v>67</v>
      </c>
      <c r="B33" s="482" t="s">
        <v>176</v>
      </c>
      <c r="C33" s="308"/>
      <c r="D33" s="308"/>
      <c r="E33" s="233"/>
    </row>
    <row r="34" spans="1:5" s="226" customFormat="1" ht="12.75" customHeight="1" thickBot="1">
      <c r="A34" s="479" t="s">
        <v>169</v>
      </c>
      <c r="B34" s="471" t="s">
        <v>178</v>
      </c>
      <c r="C34" s="469"/>
      <c r="D34" s="469"/>
      <c r="E34" s="403"/>
    </row>
    <row r="35" spans="1:5" ht="12.75" customHeight="1" thickBot="1">
      <c r="A35" s="472" t="s">
        <v>8</v>
      </c>
      <c r="B35" s="278" t="s">
        <v>200</v>
      </c>
      <c r="C35" s="410"/>
      <c r="D35" s="410"/>
      <c r="E35" s="405"/>
    </row>
    <row r="36" spans="1:5" ht="12" customHeight="1" thickBot="1">
      <c r="A36" s="472" t="s">
        <v>9</v>
      </c>
      <c r="B36" s="278" t="s">
        <v>201</v>
      </c>
      <c r="C36" s="410"/>
      <c r="D36" s="410"/>
      <c r="E36" s="405"/>
    </row>
    <row r="37" spans="1:5" ht="12" customHeight="1" thickBot="1">
      <c r="A37" s="66" t="s">
        <v>10</v>
      </c>
      <c r="B37" s="278" t="s">
        <v>379</v>
      </c>
      <c r="C37" s="307">
        <f>+C9+C21+C26+C27+C31+C35+C36</f>
        <v>1927</v>
      </c>
      <c r="D37" s="307">
        <f>+D9+D21+D26+D27+D31+D35+D36</f>
        <v>992</v>
      </c>
      <c r="E37" s="326">
        <f>+E9+E21+E26+E27+E31+E35+E36</f>
        <v>992</v>
      </c>
    </row>
    <row r="38" spans="1:5" ht="12" customHeight="1" thickBot="1">
      <c r="A38" s="474" t="s">
        <v>11</v>
      </c>
      <c r="B38" s="278" t="s">
        <v>380</v>
      </c>
      <c r="C38" s="307">
        <f>+C39+C40+C41</f>
        <v>41557</v>
      </c>
      <c r="D38" s="307">
        <f>+D39+D40+D41</f>
        <v>40864</v>
      </c>
      <c r="E38" s="326">
        <f>+E39+E40+E41</f>
        <v>40864</v>
      </c>
    </row>
    <row r="39" spans="1:5" ht="12" customHeight="1">
      <c r="A39" s="480" t="s">
        <v>149</v>
      </c>
      <c r="B39" s="481" t="s">
        <v>159</v>
      </c>
      <c r="C39" s="343"/>
      <c r="D39" s="343">
        <v>384</v>
      </c>
      <c r="E39" s="344">
        <v>384</v>
      </c>
    </row>
    <row r="40" spans="1:5" s="226" customFormat="1" ht="12" customHeight="1">
      <c r="A40" s="480" t="s">
        <v>151</v>
      </c>
      <c r="B40" s="482" t="s">
        <v>381</v>
      </c>
      <c r="C40" s="308"/>
      <c r="D40" s="308"/>
      <c r="E40" s="233"/>
    </row>
    <row r="41" spans="1:5" ht="12" customHeight="1" thickBot="1">
      <c r="A41" s="479" t="s">
        <v>204</v>
      </c>
      <c r="B41" s="471" t="s">
        <v>389</v>
      </c>
      <c r="C41" s="469">
        <v>41557</v>
      </c>
      <c r="D41" s="469">
        <v>40480</v>
      </c>
      <c r="E41" s="403">
        <v>40480</v>
      </c>
    </row>
    <row r="42" spans="1:5" ht="12" customHeight="1" thickBot="1">
      <c r="A42" s="474" t="s">
        <v>12</v>
      </c>
      <c r="B42" s="408" t="s">
        <v>382</v>
      </c>
      <c r="C42" s="412">
        <f>+C37+C38</f>
        <v>43484</v>
      </c>
      <c r="D42" s="412">
        <f>+D37+D38</f>
        <v>41856</v>
      </c>
      <c r="E42" s="404">
        <f>+E37+E38</f>
        <v>41856</v>
      </c>
    </row>
    <row r="43" spans="1:5" ht="12" customHeight="1">
      <c r="A43" s="377"/>
      <c r="B43" s="378"/>
      <c r="C43" s="383"/>
      <c r="D43" s="383"/>
      <c r="E43" s="383"/>
    </row>
    <row r="44" spans="1:5" ht="12" customHeight="1" thickBot="1">
      <c r="A44" s="379"/>
      <c r="B44" s="380"/>
      <c r="C44" s="384"/>
      <c r="D44" s="384"/>
      <c r="E44" s="384"/>
    </row>
    <row r="45" spans="1:5" s="226" customFormat="1" ht="12" customHeight="1" thickBot="1">
      <c r="A45" s="597" t="s">
        <v>42</v>
      </c>
      <c r="B45" s="598"/>
      <c r="C45" s="598"/>
      <c r="D45" s="598"/>
      <c r="E45" s="599"/>
    </row>
    <row r="46" spans="1:5" ht="12" customHeight="1" thickBot="1">
      <c r="A46" s="472" t="s">
        <v>3</v>
      </c>
      <c r="B46" s="278" t="s">
        <v>383</v>
      </c>
      <c r="C46" s="307">
        <f>SUM(C47:C51)</f>
        <v>43484</v>
      </c>
      <c r="D46" s="307">
        <f>SUM(D47:D51)</f>
        <v>41856</v>
      </c>
      <c r="E46" s="326">
        <f>SUM(E47:E51)</f>
        <v>41794</v>
      </c>
    </row>
    <row r="47" spans="1:5">
      <c r="A47" s="479" t="s">
        <v>68</v>
      </c>
      <c r="B47" s="8" t="s">
        <v>32</v>
      </c>
      <c r="C47" s="343">
        <v>25892</v>
      </c>
      <c r="D47" s="343">
        <v>26165</v>
      </c>
      <c r="E47" s="344">
        <v>26165</v>
      </c>
    </row>
    <row r="48" spans="1:5" ht="14.25" customHeight="1">
      <c r="A48" s="479" t="s">
        <v>69</v>
      </c>
      <c r="B48" s="7" t="s">
        <v>109</v>
      </c>
      <c r="C48" s="301">
        <v>7104</v>
      </c>
      <c r="D48" s="301">
        <v>6988</v>
      </c>
      <c r="E48" s="324">
        <v>6987</v>
      </c>
    </row>
    <row r="49" spans="1:5">
      <c r="A49" s="479" t="s">
        <v>70</v>
      </c>
      <c r="B49" s="7" t="s">
        <v>212</v>
      </c>
      <c r="C49" s="301">
        <v>10488</v>
      </c>
      <c r="D49" s="301">
        <v>8703</v>
      </c>
      <c r="E49" s="324">
        <v>8642</v>
      </c>
    </row>
    <row r="50" spans="1:5">
      <c r="A50" s="479" t="s">
        <v>71</v>
      </c>
      <c r="B50" s="7" t="s">
        <v>213</v>
      </c>
      <c r="C50" s="301"/>
      <c r="D50" s="301"/>
      <c r="E50" s="324"/>
    </row>
    <row r="51" spans="1:5" ht="12.75" customHeight="1" thickBot="1">
      <c r="A51" s="479" t="s">
        <v>114</v>
      </c>
      <c r="B51" s="7" t="s">
        <v>110</v>
      </c>
      <c r="C51" s="301"/>
      <c r="D51" s="301"/>
      <c r="E51" s="324"/>
    </row>
    <row r="52" spans="1:5" ht="13.5" thickBot="1">
      <c r="A52" s="472" t="s">
        <v>4</v>
      </c>
      <c r="B52" s="278" t="s">
        <v>384</v>
      </c>
      <c r="C52" s="307">
        <f>SUM(C53:C55)</f>
        <v>0</v>
      </c>
      <c r="D52" s="307">
        <f>SUM(D53:D55)</f>
        <v>0</v>
      </c>
      <c r="E52" s="326">
        <f>SUM(E53:E55)</f>
        <v>0</v>
      </c>
    </row>
    <row r="53" spans="1:5">
      <c r="A53" s="479" t="s">
        <v>74</v>
      </c>
      <c r="B53" s="8" t="s">
        <v>160</v>
      </c>
      <c r="C53" s="343"/>
      <c r="D53" s="343"/>
      <c r="E53" s="344"/>
    </row>
    <row r="54" spans="1:5">
      <c r="A54" s="479" t="s">
        <v>75</v>
      </c>
      <c r="B54" s="7" t="s">
        <v>113</v>
      </c>
      <c r="C54" s="301"/>
      <c r="D54" s="301"/>
      <c r="E54" s="324"/>
    </row>
    <row r="55" spans="1:5">
      <c r="A55" s="479" t="s">
        <v>76</v>
      </c>
      <c r="B55" s="7" t="s">
        <v>43</v>
      </c>
      <c r="C55" s="301"/>
      <c r="D55" s="301"/>
      <c r="E55" s="324"/>
    </row>
    <row r="56" spans="1:5" ht="23.25" thickBot="1">
      <c r="A56" s="479" t="s">
        <v>77</v>
      </c>
      <c r="B56" s="7" t="s">
        <v>385</v>
      </c>
      <c r="C56" s="301"/>
      <c r="D56" s="301"/>
      <c r="E56" s="324"/>
    </row>
    <row r="57" spans="1:5" ht="13.5" thickBot="1">
      <c r="A57" s="472" t="s">
        <v>5</v>
      </c>
      <c r="B57" s="475" t="s">
        <v>386</v>
      </c>
      <c r="C57" s="307">
        <f>+C46+C52</f>
        <v>43484</v>
      </c>
      <c r="D57" s="307">
        <f>+D46+D52</f>
        <v>41856</v>
      </c>
      <c r="E57" s="326">
        <f>+E46+E52</f>
        <v>41794</v>
      </c>
    </row>
    <row r="58" spans="1:5" ht="13.5" thickBot="1">
      <c r="A58" s="272"/>
      <c r="B58" s="272"/>
      <c r="C58" s="476"/>
      <c r="D58" s="476"/>
      <c r="E58" s="476"/>
    </row>
    <row r="59" spans="1:5" ht="13.5" thickBot="1">
      <c r="A59" s="549" t="s">
        <v>594</v>
      </c>
      <c r="B59" s="550"/>
      <c r="C59" s="359">
        <v>10</v>
      </c>
      <c r="D59" s="359">
        <v>10</v>
      </c>
      <c r="E59" s="470">
        <v>10</v>
      </c>
    </row>
    <row r="60" spans="1:5" ht="13.5" thickBot="1">
      <c r="A60" s="551" t="s">
        <v>595</v>
      </c>
      <c r="B60" s="552"/>
      <c r="C60" s="359"/>
      <c r="D60" s="359"/>
      <c r="E60" s="470"/>
    </row>
  </sheetData>
  <sheetProtection sheet="1" formatCells="0"/>
  <mergeCells count="6">
    <mergeCell ref="A45:E45"/>
    <mergeCell ref="B5:B6"/>
    <mergeCell ref="E5:E6"/>
    <mergeCell ref="B2:D2"/>
    <mergeCell ref="B3:D3"/>
    <mergeCell ref="C6:D6"/>
  </mergeCells>
  <phoneticPr fontId="0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84" orientation="portrait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6"/>
  <sheetViews>
    <sheetView view="pageLayout" zoomScaleNormal="100" workbookViewId="0">
      <selection activeCell="C5" sqref="C5:F5"/>
    </sheetView>
  </sheetViews>
  <sheetFormatPr defaultRowHeight="12.75"/>
  <cols>
    <col min="1" max="1" width="5.5" style="29" customWidth="1"/>
    <col min="2" max="2" width="33.1640625" style="29" customWidth="1"/>
    <col min="3" max="3" width="12.33203125" style="29" customWidth="1"/>
    <col min="4" max="4" width="11.5" style="29" customWidth="1"/>
    <col min="5" max="5" width="11.33203125" style="29" customWidth="1"/>
    <col min="6" max="6" width="11" style="29" customWidth="1"/>
    <col min="7" max="7" width="14.33203125" style="29" customWidth="1"/>
    <col min="8" max="16384" width="9.33203125" style="29"/>
  </cols>
  <sheetData>
    <row r="1" spans="1:7" ht="43.5" customHeight="1">
      <c r="A1" s="613" t="s">
        <v>390</v>
      </c>
      <c r="B1" s="613"/>
      <c r="C1" s="613"/>
      <c r="D1" s="613"/>
      <c r="E1" s="613"/>
      <c r="F1" s="613"/>
      <c r="G1" s="613"/>
    </row>
    <row r="3" spans="1:7" s="531" customFormat="1" ht="27" customHeight="1">
      <c r="A3" s="529" t="s">
        <v>391</v>
      </c>
      <c r="B3" s="530"/>
      <c r="C3" s="614" t="s">
        <v>598</v>
      </c>
      <c r="D3" s="614"/>
      <c r="E3" s="614"/>
      <c r="F3" s="614"/>
      <c r="G3" s="614"/>
    </row>
    <row r="4" spans="1:7" s="531" customFormat="1" ht="15.75">
      <c r="A4" s="530"/>
      <c r="B4" s="530"/>
      <c r="C4" s="530"/>
      <c r="D4" s="530"/>
      <c r="E4" s="530"/>
      <c r="F4" s="530"/>
      <c r="G4" s="530"/>
    </row>
    <row r="5" spans="1:7" s="531" customFormat="1" ht="24.75" customHeight="1">
      <c r="A5" s="529" t="s">
        <v>392</v>
      </c>
      <c r="B5" s="530"/>
      <c r="C5" s="614" t="s">
        <v>599</v>
      </c>
      <c r="D5" s="614"/>
      <c r="E5" s="614"/>
      <c r="F5" s="614"/>
      <c r="G5" s="530"/>
    </row>
    <row r="6" spans="1:7" s="49" customFormat="1">
      <c r="A6" s="467"/>
      <c r="B6" s="467"/>
      <c r="C6" s="467"/>
      <c r="D6" s="467"/>
      <c r="E6" s="467"/>
      <c r="F6" s="467"/>
      <c r="G6" s="467"/>
    </row>
    <row r="7" spans="1:7" s="535" customFormat="1" ht="15" customHeight="1">
      <c r="A7" s="532" t="s">
        <v>393</v>
      </c>
      <c r="B7" s="533"/>
      <c r="C7" s="533"/>
      <c r="D7" s="534"/>
      <c r="E7" s="534"/>
      <c r="F7" s="534"/>
      <c r="G7" s="534"/>
    </row>
    <row r="8" spans="1:7" s="535" customFormat="1" ht="15" customHeight="1" thickBot="1">
      <c r="A8" s="532" t="s">
        <v>394</v>
      </c>
      <c r="B8" s="534"/>
      <c r="C8" s="534"/>
      <c r="D8" s="534"/>
      <c r="E8" s="534"/>
      <c r="F8" s="534"/>
      <c r="G8" s="534"/>
    </row>
    <row r="9" spans="1:7" s="48" customFormat="1" ht="42" customHeight="1" thickBot="1">
      <c r="A9" s="536" t="s">
        <v>1</v>
      </c>
      <c r="B9" s="409" t="s">
        <v>395</v>
      </c>
      <c r="C9" s="409" t="s">
        <v>396</v>
      </c>
      <c r="D9" s="409" t="s">
        <v>397</v>
      </c>
      <c r="E9" s="409" t="s">
        <v>398</v>
      </c>
      <c r="F9" s="409" t="s">
        <v>399</v>
      </c>
      <c r="G9" s="528" t="s">
        <v>35</v>
      </c>
    </row>
    <row r="10" spans="1:7" ht="24" customHeight="1">
      <c r="A10" s="537" t="s">
        <v>3</v>
      </c>
      <c r="B10" s="538" t="s">
        <v>400</v>
      </c>
      <c r="C10" s="539"/>
      <c r="D10" s="539"/>
      <c r="E10" s="539"/>
      <c r="F10" s="539"/>
      <c r="G10" s="540">
        <f>SUM(C10:F10)</f>
        <v>0</v>
      </c>
    </row>
    <row r="11" spans="1:7" ht="24" customHeight="1">
      <c r="A11" s="199" t="s">
        <v>4</v>
      </c>
      <c r="B11" s="200" t="s">
        <v>57</v>
      </c>
      <c r="C11" s="50"/>
      <c r="D11" s="50"/>
      <c r="E11" s="50"/>
      <c r="F11" s="50"/>
      <c r="G11" s="201">
        <f t="shared" ref="G11:G16" si="0">SUM(C11:F11)</f>
        <v>0</v>
      </c>
    </row>
    <row r="12" spans="1:7" ht="24" customHeight="1">
      <c r="A12" s="199" t="s">
        <v>5</v>
      </c>
      <c r="B12" s="200" t="s">
        <v>58</v>
      </c>
      <c r="C12" s="50"/>
      <c r="D12" s="50"/>
      <c r="E12" s="50"/>
      <c r="F12" s="50"/>
      <c r="G12" s="201">
        <f t="shared" si="0"/>
        <v>0</v>
      </c>
    </row>
    <row r="13" spans="1:7" ht="24" customHeight="1">
      <c r="A13" s="199" t="s">
        <v>6</v>
      </c>
      <c r="B13" s="200" t="s">
        <v>59</v>
      </c>
      <c r="C13" s="50"/>
      <c r="D13" s="50"/>
      <c r="E13" s="50"/>
      <c r="F13" s="50"/>
      <c r="G13" s="201">
        <f t="shared" si="0"/>
        <v>0</v>
      </c>
    </row>
    <row r="14" spans="1:7" ht="24" customHeight="1">
      <c r="A14" s="199" t="s">
        <v>7</v>
      </c>
      <c r="B14" s="200" t="s">
        <v>60</v>
      </c>
      <c r="C14" s="50"/>
      <c r="D14" s="50"/>
      <c r="E14" s="50"/>
      <c r="F14" s="50"/>
      <c r="G14" s="201">
        <f t="shared" si="0"/>
        <v>0</v>
      </c>
    </row>
    <row r="15" spans="1:7" ht="24" customHeight="1" thickBot="1">
      <c r="A15" s="202" t="s">
        <v>8</v>
      </c>
      <c r="B15" s="203" t="s">
        <v>401</v>
      </c>
      <c r="C15" s="51"/>
      <c r="D15" s="51"/>
      <c r="E15" s="51"/>
      <c r="F15" s="51"/>
      <c r="G15" s="541">
        <f t="shared" si="0"/>
        <v>0</v>
      </c>
    </row>
    <row r="16" spans="1:7" s="52" customFormat="1" ht="24" customHeight="1" thickBot="1">
      <c r="A16" s="542" t="s">
        <v>9</v>
      </c>
      <c r="B16" s="543" t="s">
        <v>35</v>
      </c>
      <c r="C16" s="204">
        <f>SUM(C10:C15)</f>
        <v>0</v>
      </c>
      <c r="D16" s="204">
        <f>SUM(D10:D15)</f>
        <v>0</v>
      </c>
      <c r="E16" s="204">
        <f>SUM(E10:E15)</f>
        <v>0</v>
      </c>
      <c r="F16" s="204">
        <f>SUM(F10:F15)</f>
        <v>0</v>
      </c>
      <c r="G16" s="205">
        <f t="shared" si="0"/>
        <v>0</v>
      </c>
    </row>
    <row r="17" spans="1:7" s="49" customFormat="1">
      <c r="A17" s="467"/>
      <c r="B17" s="467"/>
      <c r="C17" s="467"/>
      <c r="D17" s="467"/>
      <c r="E17" s="467"/>
      <c r="F17" s="467"/>
      <c r="G17" s="467"/>
    </row>
    <row r="18" spans="1:7" s="49" customFormat="1">
      <c r="A18" s="467"/>
      <c r="B18" s="467"/>
      <c r="C18" s="467"/>
      <c r="D18" s="467"/>
      <c r="E18" s="467"/>
      <c r="F18" s="467"/>
      <c r="G18" s="467"/>
    </row>
    <row r="19" spans="1:7" s="49" customFormat="1">
      <c r="A19" s="467"/>
      <c r="B19" s="467"/>
      <c r="C19" s="467"/>
      <c r="D19" s="467"/>
      <c r="E19" s="467"/>
      <c r="F19" s="467"/>
      <c r="G19" s="467"/>
    </row>
    <row r="20" spans="1:7" s="49" customFormat="1" ht="15.75">
      <c r="A20" s="531" t="str">
        <f>+CONCATENATE("......................, ",LEFT('1.sz.mell.'!C3,4)+1,". .......................... hó ..... nap")</f>
        <v>......................, 2016. .......................... hó ..... nap</v>
      </c>
      <c r="B20" s="467"/>
      <c r="C20" s="467"/>
      <c r="D20" s="467"/>
      <c r="E20" s="467"/>
      <c r="F20" s="467"/>
      <c r="G20" s="467"/>
    </row>
    <row r="21" spans="1:7" s="49" customFormat="1">
      <c r="A21" s="467"/>
      <c r="B21" s="467"/>
      <c r="C21" s="467"/>
      <c r="D21" s="467"/>
      <c r="E21" s="467"/>
      <c r="F21" s="467"/>
      <c r="G21" s="467"/>
    </row>
    <row r="22" spans="1:7">
      <c r="A22" s="467"/>
      <c r="B22" s="467"/>
      <c r="C22" s="467"/>
      <c r="D22" s="467"/>
      <c r="E22" s="467"/>
      <c r="F22" s="467"/>
      <c r="G22" s="467"/>
    </row>
    <row r="23" spans="1:7">
      <c r="A23" s="467"/>
      <c r="B23" s="467"/>
      <c r="C23" s="49"/>
      <c r="D23" s="49"/>
      <c r="E23" s="49"/>
      <c r="F23" s="49"/>
      <c r="G23" s="467"/>
    </row>
    <row r="24" spans="1:7" ht="13.5">
      <c r="A24" s="467"/>
      <c r="B24" s="467"/>
      <c r="C24" s="544"/>
      <c r="D24" s="545" t="s">
        <v>402</v>
      </c>
      <c r="E24" s="545"/>
      <c r="F24" s="544"/>
      <c r="G24" s="467"/>
    </row>
    <row r="25" spans="1:7" ht="13.5">
      <c r="C25" s="546"/>
      <c r="D25" s="547"/>
      <c r="E25" s="547"/>
      <c r="F25" s="546"/>
    </row>
    <row r="26" spans="1:7" ht="13.5">
      <c r="C26" s="546"/>
      <c r="D26" s="547"/>
      <c r="E26" s="547"/>
      <c r="F26" s="546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1417322834645669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CE,Félkövér"&amp;12
&amp;R&amp;"Times New Roman CE,Félkövér dőlt"&amp;11 8. melléklet a 6/2016. (V.9.) társulási tanács határozatához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16</vt:i4>
      </vt:variant>
      <vt:variant>
        <vt:lpstr>Névvel ellátott tartományok</vt:lpstr>
      </vt:variant>
      <vt:variant>
        <vt:i4>5</vt:i4>
      </vt:variant>
    </vt:vector>
  </HeadingPairs>
  <TitlesOfParts>
    <vt:vector size="21" baseType="lpstr">
      <vt:lpstr>1.sz.mell.</vt:lpstr>
      <vt:lpstr>2.1.sz.mell  </vt:lpstr>
      <vt:lpstr>2.2.sz.mell  </vt:lpstr>
      <vt:lpstr>3. sz. mell</vt:lpstr>
      <vt:lpstr>4.sz.mell </vt:lpstr>
      <vt:lpstr>5.sz.mell</vt:lpstr>
      <vt:lpstr>6. sz. mell</vt:lpstr>
      <vt:lpstr>7.1. sz. mell</vt:lpstr>
      <vt:lpstr>8.sz.mell</vt:lpstr>
      <vt:lpstr>1. tájékoztató tábla</vt:lpstr>
      <vt:lpstr>2.1. tájékoztató tábla</vt:lpstr>
      <vt:lpstr>2.2. tájékoztató tábla</vt:lpstr>
      <vt:lpstr>2.3. tájékoztató tábla</vt:lpstr>
      <vt:lpstr>2.4. tájékoztató tábla</vt:lpstr>
      <vt:lpstr>3. tájékoztató tábla</vt:lpstr>
      <vt:lpstr>Munka1</vt:lpstr>
      <vt:lpstr>'2.3. tájékoztató tábla'!_ftn1</vt:lpstr>
      <vt:lpstr>'2.3. tájékoztató tábla'!_ftnref1</vt:lpstr>
      <vt:lpstr>'2.1. tájékoztató tábla'!Nyomtatási_cím</vt:lpstr>
      <vt:lpstr>'6. sz. mell'!Nyomtatási_cím</vt:lpstr>
      <vt:lpstr>'7.1. sz. mell'!Nyomtatási_cím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Lenovo3</cp:lastModifiedBy>
  <cp:lastPrinted>2016-04-28T11:07:24Z</cp:lastPrinted>
  <dcterms:created xsi:type="dcterms:W3CDTF">1999-10-30T10:30:45Z</dcterms:created>
  <dcterms:modified xsi:type="dcterms:W3CDTF">2016-05-05T07:38:44Z</dcterms:modified>
</cp:coreProperties>
</file>